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autoCompressPictures="0"/>
  <bookViews>
    <workbookView xWindow="-140" yWindow="0" windowWidth="27520" windowHeight="16820" firstSheet="1" activeTab="1"/>
  </bookViews>
  <sheets>
    <sheet name="Contents" sheetId="1" state="hidden" r:id="rId1"/>
    <sheet name="World Hubbert" sheetId="23" r:id="rId2"/>
    <sheet name="Data 1" sheetId="22" r:id="rId3"/>
  </sheets>
  <calcPr calcId="130407" iterateDelta="9.9999999999994451E-4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51" i="22"/>
  <c r="N4"/>
  <c r="O4"/>
  <c r="J50"/>
  <c r="G43"/>
  <c r="D44"/>
  <c r="G44"/>
  <c r="D45"/>
  <c r="G45"/>
  <c r="D46"/>
  <c r="G46"/>
  <c r="D47"/>
  <c r="G47"/>
  <c r="D48"/>
  <c r="G48"/>
  <c r="D49"/>
  <c r="G49"/>
  <c r="D42"/>
  <c r="G42"/>
  <c r="D41"/>
  <c r="G41"/>
  <c r="D40"/>
  <c r="G40"/>
  <c r="D39"/>
  <c r="G39"/>
  <c r="D38"/>
  <c r="G38"/>
  <c r="D37"/>
  <c r="G37"/>
  <c r="D36"/>
  <c r="G36"/>
  <c r="D35"/>
  <c r="G35"/>
  <c r="D34"/>
  <c r="G34"/>
  <c r="D33"/>
  <c r="G33"/>
  <c r="D32"/>
  <c r="G32"/>
  <c r="D31"/>
  <c r="G31"/>
  <c r="D30"/>
  <c r="G30"/>
  <c r="D29"/>
  <c r="G29"/>
  <c r="D28"/>
  <c r="G28"/>
  <c r="D27"/>
  <c r="G27"/>
  <c r="D26"/>
  <c r="G26"/>
  <c r="D25"/>
  <c r="G25"/>
  <c r="D24"/>
  <c r="G24"/>
  <c r="D23"/>
  <c r="G23"/>
  <c r="D22"/>
  <c r="G22"/>
  <c r="D21"/>
  <c r="G21"/>
  <c r="D20"/>
  <c r="G20"/>
  <c r="D19"/>
  <c r="G19"/>
  <c r="D18"/>
  <c r="G18"/>
  <c r="D17"/>
  <c r="G17"/>
  <c r="D16"/>
  <c r="G16"/>
  <c r="D15"/>
  <c r="G15"/>
  <c r="D14"/>
  <c r="G14"/>
  <c r="D13"/>
  <c r="G13"/>
  <c r="D12"/>
  <c r="G12"/>
  <c r="D11"/>
  <c r="G11"/>
  <c r="D10"/>
  <c r="G10"/>
  <c r="D9"/>
  <c r="G9"/>
  <c r="D8"/>
  <c r="G8"/>
  <c r="D7"/>
  <c r="G7"/>
  <c r="D6"/>
  <c r="G6"/>
  <c r="D5"/>
  <c r="G5"/>
  <c r="D4"/>
  <c r="G4"/>
  <c r="C5"/>
  <c r="M5"/>
  <c r="N5"/>
  <c r="R5"/>
  <c r="D43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J49"/>
  <c r="H49"/>
  <c r="K49"/>
  <c r="J48"/>
  <c r="H48"/>
  <c r="K48"/>
  <c r="J47"/>
  <c r="K47"/>
  <c r="H47"/>
  <c r="J46"/>
  <c r="K46"/>
  <c r="H46"/>
  <c r="J45"/>
  <c r="K45"/>
  <c r="H45"/>
  <c r="J44"/>
  <c r="H44"/>
  <c r="K44"/>
  <c r="J43"/>
  <c r="K43"/>
  <c r="H43"/>
  <c r="J42"/>
  <c r="K42"/>
  <c r="H42"/>
  <c r="J41"/>
  <c r="H41"/>
  <c r="K41"/>
  <c r="J40"/>
  <c r="H40"/>
  <c r="K40"/>
  <c r="J39"/>
  <c r="H39"/>
  <c r="K39"/>
  <c r="J38"/>
  <c r="K38"/>
  <c r="H38"/>
  <c r="J37"/>
  <c r="K37"/>
  <c r="H37"/>
  <c r="J36"/>
  <c r="K36"/>
  <c r="H36"/>
  <c r="J35"/>
  <c r="K35"/>
  <c r="H35"/>
  <c r="J34"/>
  <c r="K34"/>
  <c r="H34"/>
  <c r="J33"/>
  <c r="K33"/>
  <c r="H33"/>
  <c r="J32"/>
  <c r="H32"/>
  <c r="K32"/>
  <c r="J31"/>
  <c r="H31"/>
  <c r="K31"/>
  <c r="J30"/>
  <c r="H30"/>
  <c r="K30"/>
  <c r="J29"/>
  <c r="H29"/>
  <c r="K29"/>
  <c r="J28"/>
  <c r="K28"/>
  <c r="H28"/>
  <c r="J27"/>
  <c r="K27"/>
  <c r="H27"/>
  <c r="J26"/>
  <c r="K26"/>
  <c r="H26"/>
  <c r="J25"/>
  <c r="K25"/>
  <c r="H25"/>
  <c r="J24"/>
  <c r="K24"/>
  <c r="H24"/>
  <c r="J23"/>
  <c r="K23"/>
  <c r="H23"/>
  <c r="J22"/>
  <c r="H22"/>
  <c r="K22"/>
  <c r="J21"/>
  <c r="H21"/>
  <c r="K21"/>
  <c r="J20"/>
  <c r="H20"/>
  <c r="K20"/>
  <c r="J19"/>
  <c r="K19"/>
  <c r="H19"/>
  <c r="J18"/>
  <c r="K18"/>
  <c r="H18"/>
  <c r="J17"/>
  <c r="H17"/>
  <c r="K17"/>
  <c r="J16"/>
  <c r="H16"/>
  <c r="K16"/>
  <c r="J15"/>
  <c r="K15"/>
  <c r="H15"/>
  <c r="J14"/>
  <c r="K14"/>
  <c r="H14"/>
  <c r="J13"/>
  <c r="K13"/>
  <c r="H13"/>
  <c r="J12"/>
  <c r="H12"/>
  <c r="K12"/>
  <c r="J11"/>
  <c r="K11"/>
  <c r="H11"/>
  <c r="J10"/>
  <c r="K10"/>
  <c r="H10"/>
  <c r="J9"/>
  <c r="H9"/>
  <c r="K9"/>
  <c r="J8"/>
  <c r="H8"/>
  <c r="K8"/>
  <c r="J7"/>
  <c r="H7"/>
  <c r="K7"/>
  <c r="J6"/>
  <c r="K6"/>
  <c r="H6"/>
  <c r="J5"/>
  <c r="K5"/>
  <c r="H5"/>
  <c r="J4"/>
  <c r="H4"/>
  <c r="K4"/>
  <c r="Q1043"/>
  <c r="O5"/>
  <c r="R4"/>
  <c r="M6"/>
  <c r="N6"/>
  <c r="M7"/>
  <c r="N7"/>
  <c r="M8"/>
  <c r="R6"/>
  <c r="O6"/>
  <c r="M9"/>
  <c r="N8"/>
  <c r="R7"/>
  <c r="O7"/>
  <c r="O8"/>
  <c r="R8"/>
  <c r="N9"/>
  <c r="M10"/>
  <c r="N10"/>
  <c r="M11"/>
  <c r="O9"/>
  <c r="R9"/>
  <c r="R10"/>
  <c r="O10"/>
  <c r="N11"/>
  <c r="M12"/>
  <c r="R11"/>
  <c r="O11"/>
  <c r="M13"/>
  <c r="N12"/>
  <c r="M14"/>
  <c r="N13"/>
  <c r="R12"/>
  <c r="O12"/>
  <c r="M15"/>
  <c r="N14"/>
  <c r="O13"/>
  <c r="R13"/>
  <c r="M16"/>
  <c r="N15"/>
  <c r="O14"/>
  <c r="R14"/>
  <c r="M17"/>
  <c r="N16"/>
  <c r="O15"/>
  <c r="R15"/>
  <c r="M18"/>
  <c r="N17"/>
  <c r="O16"/>
  <c r="R16"/>
  <c r="M19"/>
  <c r="N18"/>
  <c r="O17"/>
  <c r="R17"/>
  <c r="M20"/>
  <c r="N19"/>
  <c r="R18"/>
  <c r="O18"/>
  <c r="M21"/>
  <c r="N20"/>
  <c r="R19"/>
  <c r="O19"/>
  <c r="M22"/>
  <c r="N21"/>
  <c r="O20"/>
  <c r="R20"/>
  <c r="M23"/>
  <c r="N22"/>
  <c r="R21"/>
  <c r="O21"/>
  <c r="M24"/>
  <c r="N23"/>
  <c r="R22"/>
  <c r="O22"/>
  <c r="M25"/>
  <c r="N24"/>
  <c r="O23"/>
  <c r="R23"/>
  <c r="M26"/>
  <c r="N25"/>
  <c r="O24"/>
  <c r="R24"/>
  <c r="M27"/>
  <c r="N26"/>
  <c r="R25"/>
  <c r="O25"/>
  <c r="M28"/>
  <c r="N27"/>
  <c r="O26"/>
  <c r="R26"/>
  <c r="M29"/>
  <c r="N28"/>
  <c r="R27"/>
  <c r="O27"/>
  <c r="M30"/>
  <c r="N29"/>
  <c r="O28"/>
  <c r="R28"/>
  <c r="M31"/>
  <c r="N30"/>
  <c r="O29"/>
  <c r="R29"/>
  <c r="M32"/>
  <c r="N31"/>
  <c r="O30"/>
  <c r="R30"/>
  <c r="M33"/>
  <c r="N32"/>
  <c r="O31"/>
  <c r="R31"/>
  <c r="M34"/>
  <c r="N33"/>
  <c r="R32"/>
  <c r="O32"/>
  <c r="M35"/>
  <c r="N34"/>
  <c r="R33"/>
  <c r="O33"/>
  <c r="M36"/>
  <c r="N35"/>
  <c r="O34"/>
  <c r="R34"/>
  <c r="M37"/>
  <c r="N36"/>
  <c r="O35"/>
  <c r="R35"/>
  <c r="M38"/>
  <c r="N37"/>
  <c r="O36"/>
  <c r="R36"/>
  <c r="M39"/>
  <c r="N38"/>
  <c r="R37"/>
  <c r="O37"/>
  <c r="M40"/>
  <c r="N39"/>
  <c r="R38"/>
  <c r="O38"/>
  <c r="M41"/>
  <c r="N40"/>
  <c r="O39"/>
  <c r="R39"/>
  <c r="M42"/>
  <c r="N41"/>
  <c r="R40"/>
  <c r="O40"/>
  <c r="M43"/>
  <c r="N42"/>
  <c r="O41"/>
  <c r="R41"/>
  <c r="M44"/>
  <c r="N43"/>
  <c r="R42"/>
  <c r="O42"/>
  <c r="M45"/>
  <c r="N44"/>
  <c r="R43"/>
  <c r="O43"/>
  <c r="M46"/>
  <c r="N45"/>
  <c r="O44"/>
  <c r="R44"/>
  <c r="M47"/>
  <c r="N46"/>
  <c r="O45"/>
  <c r="R45"/>
  <c r="M48"/>
  <c r="N47"/>
  <c r="O46"/>
  <c r="R46"/>
  <c r="M49"/>
  <c r="N48"/>
  <c r="R47"/>
  <c r="O47"/>
  <c r="M50"/>
  <c r="N49"/>
  <c r="O48"/>
  <c r="R48"/>
  <c r="M51"/>
  <c r="N50"/>
  <c r="R49"/>
  <c r="O49"/>
  <c r="M52"/>
  <c r="N51"/>
  <c r="R50"/>
  <c r="O50"/>
  <c r="M53"/>
  <c r="N52"/>
  <c r="O51"/>
  <c r="R51"/>
  <c r="M54"/>
  <c r="N53"/>
  <c r="O52"/>
  <c r="R52"/>
  <c r="M55"/>
  <c r="N54"/>
  <c r="R53"/>
  <c r="O53"/>
  <c r="M56"/>
  <c r="N55"/>
  <c r="O54"/>
  <c r="R54"/>
  <c r="N56"/>
  <c r="M57"/>
  <c r="R55"/>
  <c r="O55"/>
  <c r="O56"/>
  <c r="R56"/>
  <c r="M58"/>
  <c r="N57"/>
  <c r="N58"/>
  <c r="M59"/>
  <c r="R57"/>
  <c r="O57"/>
  <c r="O58"/>
  <c r="R58"/>
  <c r="M60"/>
  <c r="N59"/>
  <c r="N60"/>
  <c r="M61"/>
  <c r="R59"/>
  <c r="O59"/>
  <c r="O60"/>
  <c r="R60"/>
  <c r="M62"/>
  <c r="N61"/>
  <c r="N62"/>
  <c r="M63"/>
  <c r="O61"/>
  <c r="R61"/>
  <c r="O62"/>
  <c r="R62"/>
  <c r="M64"/>
  <c r="N63"/>
  <c r="N64"/>
  <c r="M65"/>
  <c r="O63"/>
  <c r="R63"/>
  <c r="R64"/>
  <c r="O64"/>
  <c r="M66"/>
  <c r="N65"/>
  <c r="N66"/>
  <c r="M67"/>
  <c r="O65"/>
  <c r="R65"/>
  <c r="R66"/>
  <c r="O66"/>
  <c r="M68"/>
  <c r="N67"/>
  <c r="N68"/>
  <c r="M69"/>
  <c r="R67"/>
  <c r="O67"/>
  <c r="O68"/>
  <c r="R68"/>
  <c r="M70"/>
  <c r="N69"/>
  <c r="N70"/>
  <c r="M71"/>
  <c r="O69"/>
  <c r="R69"/>
  <c r="R70"/>
  <c r="O70"/>
  <c r="M72"/>
  <c r="N71"/>
  <c r="N72"/>
  <c r="M73"/>
  <c r="O71"/>
  <c r="R71"/>
  <c r="O72"/>
  <c r="R72"/>
  <c r="M74"/>
  <c r="N73"/>
  <c r="N74"/>
  <c r="M75"/>
  <c r="O73"/>
  <c r="R73"/>
  <c r="R74"/>
  <c r="O74"/>
  <c r="M76"/>
  <c r="N75"/>
  <c r="N76"/>
  <c r="M77"/>
  <c r="R75"/>
  <c r="O75"/>
  <c r="R76"/>
  <c r="O76"/>
  <c r="M78"/>
  <c r="N77"/>
  <c r="N78"/>
  <c r="M79"/>
  <c r="O77"/>
  <c r="R77"/>
  <c r="R78"/>
  <c r="O78"/>
  <c r="M80"/>
  <c r="N79"/>
  <c r="N80"/>
  <c r="M81"/>
  <c r="O79"/>
  <c r="R79"/>
  <c r="O80"/>
  <c r="R80"/>
  <c r="M82"/>
  <c r="N81"/>
  <c r="N82"/>
  <c r="M83"/>
  <c r="R81"/>
  <c r="O81"/>
  <c r="R82"/>
  <c r="O82"/>
  <c r="M84"/>
  <c r="N83"/>
  <c r="N84"/>
  <c r="M85"/>
  <c r="R83"/>
  <c r="O83"/>
  <c r="O84"/>
  <c r="R84"/>
  <c r="M86"/>
  <c r="N85"/>
  <c r="N86"/>
  <c r="M87"/>
  <c r="O85"/>
  <c r="R85"/>
  <c r="R86"/>
  <c r="O86"/>
  <c r="M88"/>
  <c r="N87"/>
  <c r="N88"/>
  <c r="M89"/>
  <c r="R87"/>
  <c r="O87"/>
  <c r="R88"/>
  <c r="O88"/>
  <c r="M90"/>
  <c r="N89"/>
  <c r="N90"/>
  <c r="M91"/>
  <c r="R89"/>
  <c r="O89"/>
  <c r="O90"/>
  <c r="R90"/>
  <c r="M92"/>
  <c r="N91"/>
  <c r="N92"/>
  <c r="M93"/>
  <c r="R91"/>
  <c r="O91"/>
  <c r="O92"/>
  <c r="R92"/>
  <c r="M94"/>
  <c r="N93"/>
  <c r="N94"/>
  <c r="M95"/>
  <c r="O93"/>
  <c r="R93"/>
  <c r="R94"/>
  <c r="O94"/>
  <c r="M96"/>
  <c r="N95"/>
  <c r="N96"/>
  <c r="M97"/>
  <c r="O95"/>
  <c r="R95"/>
  <c r="O96"/>
  <c r="R96"/>
  <c r="M98"/>
  <c r="N97"/>
  <c r="N98"/>
  <c r="M99"/>
  <c r="O97"/>
  <c r="R97"/>
  <c r="O98"/>
  <c r="R98"/>
  <c r="M100"/>
  <c r="N99"/>
  <c r="N100"/>
  <c r="M101"/>
  <c r="O99"/>
  <c r="R99"/>
  <c r="R100"/>
  <c r="O100"/>
  <c r="M102"/>
  <c r="N101"/>
  <c r="N102"/>
  <c r="M103"/>
  <c r="O101"/>
  <c r="R101"/>
  <c r="O102"/>
  <c r="R102"/>
  <c r="M104"/>
  <c r="N103"/>
  <c r="N104"/>
  <c r="M105"/>
  <c r="O103"/>
  <c r="R103"/>
  <c r="R104"/>
  <c r="O104"/>
  <c r="M106"/>
  <c r="N105"/>
  <c r="N106"/>
  <c r="M107"/>
  <c r="R105"/>
  <c r="O105"/>
  <c r="O106"/>
  <c r="R106"/>
  <c r="M108"/>
  <c r="N107"/>
  <c r="N108"/>
  <c r="M109"/>
  <c r="R107"/>
  <c r="O107"/>
  <c r="R108"/>
  <c r="O108"/>
  <c r="M110"/>
  <c r="N109"/>
  <c r="N110"/>
  <c r="M111"/>
  <c r="O109"/>
  <c r="R109"/>
  <c r="R110"/>
  <c r="O110"/>
  <c r="M112"/>
  <c r="N111"/>
  <c r="N112"/>
  <c r="M113"/>
  <c r="R111"/>
  <c r="O111"/>
  <c r="O112"/>
  <c r="R112"/>
  <c r="M114"/>
  <c r="N113"/>
  <c r="N114"/>
  <c r="M115"/>
  <c r="R113"/>
  <c r="O113"/>
  <c r="R114"/>
  <c r="O114"/>
  <c r="M116"/>
  <c r="N115"/>
  <c r="N116"/>
  <c r="M117"/>
  <c r="O115"/>
  <c r="R115"/>
  <c r="O116"/>
  <c r="R116"/>
  <c r="M118"/>
  <c r="N117"/>
  <c r="N118"/>
  <c r="M119"/>
  <c r="O117"/>
  <c r="R117"/>
  <c r="R118"/>
  <c r="O118"/>
  <c r="M120"/>
  <c r="N119"/>
  <c r="N120"/>
  <c r="M121"/>
  <c r="O119"/>
  <c r="R119"/>
  <c r="O120"/>
  <c r="R120"/>
  <c r="M122"/>
  <c r="N121"/>
  <c r="N122"/>
  <c r="M123"/>
  <c r="R121"/>
  <c r="O121"/>
  <c r="R122"/>
  <c r="O122"/>
  <c r="M124"/>
  <c r="N123"/>
  <c r="N124"/>
  <c r="M125"/>
  <c r="O123"/>
  <c r="R123"/>
  <c r="R124"/>
  <c r="O124"/>
  <c r="M126"/>
  <c r="N125"/>
  <c r="N126"/>
  <c r="M127"/>
  <c r="R125"/>
  <c r="O125"/>
  <c r="R126"/>
  <c r="O126"/>
  <c r="M128"/>
  <c r="N127"/>
  <c r="N128"/>
  <c r="M129"/>
  <c r="R127"/>
  <c r="O127"/>
  <c r="O128"/>
  <c r="R128"/>
  <c r="M130"/>
  <c r="N129"/>
  <c r="N130"/>
  <c r="M131"/>
  <c r="O129"/>
  <c r="R129"/>
  <c r="R130"/>
  <c r="O130"/>
  <c r="M132"/>
  <c r="N131"/>
  <c r="N132"/>
  <c r="M133"/>
  <c r="R131"/>
  <c r="O131"/>
  <c r="R132"/>
  <c r="O132"/>
  <c r="M134"/>
  <c r="N133"/>
  <c r="N134"/>
  <c r="M135"/>
  <c r="O133"/>
  <c r="R133"/>
  <c r="R134"/>
  <c r="O134"/>
  <c r="M136"/>
  <c r="N135"/>
  <c r="N136"/>
  <c r="M137"/>
  <c r="O135"/>
  <c r="R135"/>
  <c r="O136"/>
  <c r="R136"/>
  <c r="M138"/>
  <c r="N137"/>
  <c r="N138"/>
  <c r="M139"/>
  <c r="R137"/>
  <c r="O137"/>
  <c r="O138"/>
  <c r="R138"/>
  <c r="M140"/>
  <c r="N139"/>
  <c r="N140"/>
  <c r="M141"/>
  <c r="O139"/>
  <c r="R139"/>
  <c r="R140"/>
  <c r="O140"/>
  <c r="M142"/>
  <c r="N141"/>
  <c r="N142"/>
  <c r="M143"/>
  <c r="R141"/>
  <c r="O141"/>
  <c r="O142"/>
  <c r="R142"/>
  <c r="M144"/>
  <c r="N143"/>
  <c r="N144"/>
  <c r="M145"/>
  <c r="O143"/>
  <c r="R143"/>
  <c r="R144"/>
  <c r="O144"/>
  <c r="M146"/>
  <c r="N145"/>
  <c r="N146"/>
  <c r="M147"/>
  <c r="R145"/>
  <c r="O145"/>
  <c r="R146"/>
  <c r="O146"/>
  <c r="M148"/>
  <c r="N147"/>
  <c r="N148"/>
  <c r="M149"/>
  <c r="O147"/>
  <c r="R147"/>
  <c r="O148"/>
  <c r="R148"/>
  <c r="M150"/>
  <c r="N149"/>
  <c r="N150"/>
  <c r="M151"/>
  <c r="R149"/>
  <c r="O149"/>
  <c r="O150"/>
  <c r="R150"/>
  <c r="M152"/>
  <c r="N151"/>
  <c r="N152"/>
  <c r="M153"/>
  <c r="O151"/>
  <c r="R151"/>
  <c r="O152"/>
  <c r="R152"/>
  <c r="M154"/>
  <c r="N153"/>
  <c r="N154"/>
  <c r="M155"/>
  <c r="O153"/>
  <c r="R153"/>
  <c r="O154"/>
  <c r="R154"/>
  <c r="M156"/>
  <c r="N155"/>
  <c r="N156"/>
  <c r="M157"/>
  <c r="O155"/>
  <c r="R155"/>
  <c r="O156"/>
  <c r="R156"/>
  <c r="M158"/>
  <c r="N157"/>
  <c r="N158"/>
  <c r="M159"/>
  <c r="O157"/>
  <c r="R157"/>
  <c r="O158"/>
  <c r="R158"/>
  <c r="M160"/>
  <c r="N159"/>
  <c r="N160"/>
  <c r="M161"/>
  <c r="R159"/>
  <c r="O159"/>
  <c r="O160"/>
  <c r="R160"/>
  <c r="M162"/>
  <c r="N161"/>
  <c r="N162"/>
  <c r="M163"/>
  <c r="R161"/>
  <c r="O161"/>
  <c r="R162"/>
  <c r="O162"/>
  <c r="M164"/>
  <c r="N163"/>
  <c r="N164"/>
  <c r="M165"/>
  <c r="O163"/>
  <c r="R163"/>
  <c r="R164"/>
  <c r="O164"/>
  <c r="M166"/>
  <c r="N165"/>
  <c r="N166"/>
  <c r="M167"/>
  <c r="O165"/>
  <c r="R165"/>
  <c r="R166"/>
  <c r="O166"/>
  <c r="M168"/>
  <c r="N167"/>
  <c r="N168"/>
  <c r="M169"/>
  <c r="O167"/>
  <c r="R167"/>
  <c r="O168"/>
  <c r="R168"/>
  <c r="M170"/>
  <c r="N169"/>
  <c r="N170"/>
  <c r="M171"/>
  <c r="R169"/>
  <c r="O169"/>
  <c r="O170"/>
  <c r="R170"/>
  <c r="M172"/>
  <c r="N171"/>
  <c r="N172"/>
  <c r="M173"/>
  <c r="O171"/>
  <c r="R171"/>
  <c r="R172"/>
  <c r="O172"/>
  <c r="M174"/>
  <c r="N173"/>
  <c r="N174"/>
  <c r="M175"/>
  <c r="R173"/>
  <c r="O173"/>
  <c r="O174"/>
  <c r="R174"/>
  <c r="M176"/>
  <c r="N175"/>
  <c r="N176"/>
  <c r="M177"/>
  <c r="R175"/>
  <c r="O175"/>
  <c r="O176"/>
  <c r="R176"/>
  <c r="M178"/>
  <c r="N177"/>
  <c r="N178"/>
  <c r="M179"/>
  <c r="R177"/>
  <c r="O177"/>
  <c r="O178"/>
  <c r="R178"/>
  <c r="M180"/>
  <c r="N179"/>
  <c r="N180"/>
  <c r="M181"/>
  <c r="O179"/>
  <c r="R179"/>
  <c r="R180"/>
  <c r="O180"/>
  <c r="M182"/>
  <c r="N181"/>
  <c r="N182"/>
  <c r="M183"/>
  <c r="O181"/>
  <c r="R181"/>
  <c r="O182"/>
  <c r="R182"/>
  <c r="M184"/>
  <c r="N183"/>
  <c r="N184"/>
  <c r="M185"/>
  <c r="O183"/>
  <c r="R183"/>
  <c r="R184"/>
  <c r="O184"/>
  <c r="M186"/>
  <c r="N185"/>
  <c r="N186"/>
  <c r="M187"/>
  <c r="R185"/>
  <c r="O185"/>
  <c r="R186"/>
  <c r="O186"/>
  <c r="M188"/>
  <c r="N187"/>
  <c r="N188"/>
  <c r="M189"/>
  <c r="O187"/>
  <c r="R187"/>
  <c r="R188"/>
  <c r="O188"/>
  <c r="M190"/>
  <c r="N189"/>
  <c r="N190"/>
  <c r="M191"/>
  <c r="R189"/>
  <c r="O189"/>
  <c r="O190"/>
  <c r="R190"/>
  <c r="M192"/>
  <c r="N191"/>
  <c r="N192"/>
  <c r="M193"/>
  <c r="O191"/>
  <c r="R191"/>
  <c r="R192"/>
  <c r="O192"/>
  <c r="M194"/>
  <c r="N193"/>
  <c r="N194"/>
  <c r="M195"/>
  <c r="O193"/>
  <c r="R193"/>
  <c r="O194"/>
  <c r="R194"/>
  <c r="M196"/>
  <c r="N195"/>
  <c r="N196"/>
  <c r="M197"/>
  <c r="O195"/>
  <c r="R195"/>
  <c r="O196"/>
  <c r="R196"/>
  <c r="M198"/>
  <c r="N197"/>
  <c r="N198"/>
  <c r="M199"/>
  <c r="R197"/>
  <c r="O197"/>
  <c r="O198"/>
  <c r="R198"/>
  <c r="M200"/>
  <c r="N199"/>
  <c r="N200"/>
  <c r="M201"/>
  <c r="O199"/>
  <c r="R199"/>
  <c r="O200"/>
  <c r="R200"/>
  <c r="M202"/>
  <c r="N201"/>
  <c r="N202"/>
  <c r="M203"/>
  <c r="O201"/>
  <c r="R201"/>
  <c r="R202"/>
  <c r="O202"/>
  <c r="M204"/>
  <c r="N203"/>
  <c r="N204"/>
  <c r="M205"/>
  <c r="O203"/>
  <c r="R203"/>
  <c r="O204"/>
  <c r="R204"/>
  <c r="M206"/>
  <c r="N205"/>
  <c r="N206"/>
  <c r="M207"/>
  <c r="O205"/>
  <c r="R205"/>
  <c r="O206"/>
  <c r="R206"/>
  <c r="M208"/>
  <c r="N207"/>
  <c r="N208"/>
  <c r="M209"/>
  <c r="O207"/>
  <c r="R207"/>
  <c r="O208"/>
  <c r="R208"/>
  <c r="M210"/>
  <c r="N209"/>
  <c r="N210"/>
  <c r="M211"/>
  <c r="O209"/>
  <c r="R209"/>
  <c r="O210"/>
  <c r="R210"/>
  <c r="M212"/>
  <c r="N211"/>
  <c r="N212"/>
  <c r="M213"/>
  <c r="R211"/>
  <c r="O211"/>
  <c r="O212"/>
  <c r="R212"/>
  <c r="M214"/>
  <c r="N213"/>
  <c r="N214"/>
  <c r="M215"/>
  <c r="R213"/>
  <c r="O213"/>
  <c r="R214"/>
  <c r="O214"/>
  <c r="M216"/>
  <c r="N215"/>
  <c r="N216"/>
  <c r="M217"/>
  <c r="O215"/>
  <c r="R215"/>
  <c r="O216"/>
  <c r="R216"/>
  <c r="M218"/>
  <c r="N217"/>
  <c r="N218"/>
  <c r="M219"/>
  <c r="R217"/>
  <c r="O217"/>
  <c r="O218"/>
  <c r="R218"/>
  <c r="M220"/>
  <c r="N219"/>
  <c r="M221"/>
  <c r="N220"/>
  <c r="O219"/>
  <c r="R219"/>
  <c r="M222"/>
  <c r="N221"/>
  <c r="R220"/>
  <c r="O220"/>
  <c r="M223"/>
  <c r="N222"/>
  <c r="O221"/>
  <c r="R221"/>
  <c r="M224"/>
  <c r="N223"/>
  <c r="O222"/>
  <c r="R222"/>
  <c r="M225"/>
  <c r="N224"/>
  <c r="R223"/>
  <c r="O223"/>
  <c r="M226"/>
  <c r="N225"/>
  <c r="O224"/>
  <c r="R224"/>
  <c r="M227"/>
  <c r="N226"/>
  <c r="R225"/>
  <c r="O225"/>
  <c r="M228"/>
  <c r="N227"/>
  <c r="R226"/>
  <c r="O226"/>
  <c r="M229"/>
  <c r="N228"/>
  <c r="O227"/>
  <c r="R227"/>
  <c r="M230"/>
  <c r="N229"/>
  <c r="O228"/>
  <c r="R228"/>
  <c r="M231"/>
  <c r="N230"/>
  <c r="O229"/>
  <c r="R229"/>
  <c r="M232"/>
  <c r="N231"/>
  <c r="O230"/>
  <c r="R230"/>
  <c r="M233"/>
  <c r="N232"/>
  <c r="O231"/>
  <c r="R231"/>
  <c r="M234"/>
  <c r="N233"/>
  <c r="R232"/>
  <c r="O232"/>
  <c r="M235"/>
  <c r="N234"/>
  <c r="O233"/>
  <c r="R233"/>
  <c r="M236"/>
  <c r="N235"/>
  <c r="R234"/>
  <c r="O234"/>
  <c r="M237"/>
  <c r="N236"/>
  <c r="O235"/>
  <c r="R235"/>
  <c r="M238"/>
  <c r="N237"/>
  <c r="R236"/>
  <c r="O236"/>
  <c r="M239"/>
  <c r="N238"/>
  <c r="O237"/>
  <c r="R237"/>
  <c r="M240"/>
  <c r="N239"/>
  <c r="O238"/>
  <c r="R238"/>
  <c r="M241"/>
  <c r="N240"/>
  <c r="R239"/>
  <c r="O239"/>
  <c r="M242"/>
  <c r="N241"/>
  <c r="O240"/>
  <c r="R240"/>
  <c r="M243"/>
  <c r="N242"/>
  <c r="O241"/>
  <c r="R241"/>
  <c r="M244"/>
  <c r="N243"/>
  <c r="O242"/>
  <c r="R242"/>
  <c r="M245"/>
  <c r="N244"/>
  <c r="R243"/>
  <c r="O243"/>
  <c r="M246"/>
  <c r="N245"/>
  <c r="R244"/>
  <c r="O244"/>
  <c r="M247"/>
  <c r="N246"/>
  <c r="R245"/>
  <c r="O245"/>
  <c r="M248"/>
  <c r="N247"/>
  <c r="R246"/>
  <c r="O246"/>
  <c r="M249"/>
  <c r="N248"/>
  <c r="R247"/>
  <c r="O247"/>
  <c r="M250"/>
  <c r="N249"/>
  <c r="R248"/>
  <c r="O248"/>
  <c r="M251"/>
  <c r="N250"/>
  <c r="R249"/>
  <c r="O249"/>
  <c r="M252"/>
  <c r="N251"/>
  <c r="R250"/>
  <c r="O250"/>
  <c r="M253"/>
  <c r="N252"/>
  <c r="O251"/>
  <c r="R251"/>
  <c r="M254"/>
  <c r="N253"/>
  <c r="R252"/>
  <c r="O252"/>
  <c r="M255"/>
  <c r="N254"/>
  <c r="R253"/>
  <c r="O253"/>
  <c r="M256"/>
  <c r="N255"/>
  <c r="O254"/>
  <c r="R254"/>
  <c r="M257"/>
  <c r="N256"/>
  <c r="O255"/>
  <c r="R255"/>
  <c r="M258"/>
  <c r="N257"/>
  <c r="O256"/>
  <c r="R256"/>
  <c r="M259"/>
  <c r="N258"/>
  <c r="R257"/>
  <c r="O257"/>
  <c r="M260"/>
  <c r="N259"/>
  <c r="R258"/>
  <c r="O258"/>
  <c r="M261"/>
  <c r="N260"/>
  <c r="O259"/>
  <c r="R259"/>
  <c r="M262"/>
  <c r="N261"/>
  <c r="O260"/>
  <c r="R260"/>
  <c r="M263"/>
  <c r="N262"/>
  <c r="O261"/>
  <c r="R261"/>
  <c r="M264"/>
  <c r="N263"/>
  <c r="R262"/>
  <c r="O262"/>
  <c r="M265"/>
  <c r="N264"/>
  <c r="O263"/>
  <c r="R263"/>
  <c r="M266"/>
  <c r="N265"/>
  <c r="O264"/>
  <c r="R264"/>
  <c r="M267"/>
  <c r="N266"/>
  <c r="R265"/>
  <c r="O265"/>
  <c r="M268"/>
  <c r="N267"/>
  <c r="O266"/>
  <c r="R266"/>
  <c r="M269"/>
  <c r="N268"/>
  <c r="O267"/>
  <c r="R267"/>
  <c r="M270"/>
  <c r="N269"/>
  <c r="R268"/>
  <c r="O268"/>
  <c r="M271"/>
  <c r="N270"/>
  <c r="R269"/>
  <c r="O269"/>
  <c r="M272"/>
  <c r="N271"/>
  <c r="O270"/>
  <c r="R270"/>
  <c r="M273"/>
  <c r="N272"/>
  <c r="R271"/>
  <c r="O271"/>
  <c r="M274"/>
  <c r="N273"/>
  <c r="O272"/>
  <c r="R272"/>
  <c r="M275"/>
  <c r="N274"/>
  <c r="O273"/>
  <c r="R273"/>
  <c r="M276"/>
  <c r="N275"/>
  <c r="R274"/>
  <c r="O274"/>
  <c r="M277"/>
  <c r="N276"/>
  <c r="O275"/>
  <c r="R275"/>
  <c r="M278"/>
  <c r="N277"/>
  <c r="O276"/>
  <c r="R276"/>
  <c r="M279"/>
  <c r="N278"/>
  <c r="R277"/>
  <c r="O277"/>
  <c r="M280"/>
  <c r="N279"/>
  <c r="O278"/>
  <c r="R278"/>
  <c r="M281"/>
  <c r="N280"/>
  <c r="R279"/>
  <c r="O279"/>
  <c r="M282"/>
  <c r="N281"/>
  <c r="O280"/>
  <c r="R280"/>
  <c r="M283"/>
  <c r="N282"/>
  <c r="R281"/>
  <c r="O281"/>
  <c r="M284"/>
  <c r="N283"/>
  <c r="R282"/>
  <c r="O282"/>
  <c r="M285"/>
  <c r="N284"/>
  <c r="O283"/>
  <c r="R283"/>
  <c r="M286"/>
  <c r="N285"/>
  <c r="O284"/>
  <c r="R284"/>
  <c r="M287"/>
  <c r="N286"/>
  <c r="O285"/>
  <c r="R285"/>
  <c r="M288"/>
  <c r="N287"/>
  <c r="O286"/>
  <c r="R286"/>
  <c r="M289"/>
  <c r="N288"/>
  <c r="O287"/>
  <c r="R287"/>
  <c r="M290"/>
  <c r="N289"/>
  <c r="O288"/>
  <c r="R288"/>
  <c r="M291"/>
  <c r="N290"/>
  <c r="R289"/>
  <c r="O289"/>
  <c r="M292"/>
  <c r="N291"/>
  <c r="R290"/>
  <c r="O290"/>
  <c r="M293"/>
  <c r="N292"/>
  <c r="O291"/>
  <c r="R291"/>
  <c r="M294"/>
  <c r="N293"/>
  <c r="R292"/>
  <c r="O292"/>
  <c r="M295"/>
  <c r="N294"/>
  <c r="O293"/>
  <c r="R293"/>
  <c r="M296"/>
  <c r="N295"/>
  <c r="O294"/>
  <c r="R294"/>
  <c r="M297"/>
  <c r="N296"/>
  <c r="O295"/>
  <c r="R295"/>
  <c r="M298"/>
  <c r="N297"/>
  <c r="O296"/>
  <c r="R296"/>
  <c r="M299"/>
  <c r="N298"/>
  <c r="O297"/>
  <c r="R297"/>
  <c r="M300"/>
  <c r="N299"/>
  <c r="R298"/>
  <c r="O298"/>
  <c r="M301"/>
  <c r="N300"/>
  <c r="O299"/>
  <c r="R299"/>
  <c r="M302"/>
  <c r="N301"/>
  <c r="O300"/>
  <c r="R300"/>
  <c r="M303"/>
  <c r="N302"/>
  <c r="R301"/>
  <c r="O301"/>
  <c r="M304"/>
  <c r="N303"/>
  <c r="R302"/>
  <c r="O302"/>
  <c r="M305"/>
  <c r="N304"/>
  <c r="O303"/>
  <c r="R303"/>
  <c r="M306"/>
  <c r="N305"/>
  <c r="R304"/>
  <c r="O304"/>
  <c r="M307"/>
  <c r="N306"/>
  <c r="O305"/>
  <c r="R305"/>
  <c r="M308"/>
  <c r="N307"/>
  <c r="R306"/>
  <c r="O306"/>
  <c r="M309"/>
  <c r="N308"/>
  <c r="R307"/>
  <c r="O307"/>
  <c r="M310"/>
  <c r="N309"/>
  <c r="O308"/>
  <c r="R308"/>
  <c r="M311"/>
  <c r="N310"/>
  <c r="O309"/>
  <c r="R309"/>
  <c r="M312"/>
  <c r="N311"/>
  <c r="O310"/>
  <c r="R310"/>
  <c r="M313"/>
  <c r="N312"/>
  <c r="R311"/>
  <c r="O311"/>
  <c r="M314"/>
  <c r="N313"/>
  <c r="O312"/>
  <c r="R312"/>
  <c r="M315"/>
  <c r="N314"/>
  <c r="R313"/>
  <c r="O313"/>
  <c r="M316"/>
  <c r="N315"/>
  <c r="O314"/>
  <c r="R314"/>
  <c r="M317"/>
  <c r="N316"/>
  <c r="O315"/>
  <c r="R315"/>
  <c r="M318"/>
  <c r="N317"/>
  <c r="R316"/>
  <c r="O316"/>
  <c r="M319"/>
  <c r="N318"/>
  <c r="R317"/>
  <c r="O317"/>
  <c r="M320"/>
  <c r="N319"/>
  <c r="R318"/>
  <c r="O318"/>
  <c r="M321"/>
  <c r="N320"/>
  <c r="O319"/>
  <c r="R319"/>
  <c r="M322"/>
  <c r="N321"/>
  <c r="R320"/>
  <c r="O320"/>
  <c r="M323"/>
  <c r="N322"/>
  <c r="O321"/>
  <c r="R321"/>
  <c r="M324"/>
  <c r="N323"/>
  <c r="O322"/>
  <c r="R322"/>
  <c r="M325"/>
  <c r="N324"/>
  <c r="R323"/>
  <c r="O323"/>
  <c r="M326"/>
  <c r="N325"/>
  <c r="R324"/>
  <c r="O324"/>
  <c r="M327"/>
  <c r="N326"/>
  <c r="R325"/>
  <c r="O325"/>
  <c r="M328"/>
  <c r="N327"/>
  <c r="O326"/>
  <c r="R326"/>
  <c r="M329"/>
  <c r="N328"/>
  <c r="O327"/>
  <c r="R327"/>
  <c r="M330"/>
  <c r="N329"/>
  <c r="R328"/>
  <c r="O328"/>
  <c r="M331"/>
  <c r="N330"/>
  <c r="R329"/>
  <c r="O329"/>
  <c r="M332"/>
  <c r="N331"/>
  <c r="R330"/>
  <c r="O330"/>
  <c r="M333"/>
  <c r="N332"/>
  <c r="O331"/>
  <c r="R331"/>
  <c r="M334"/>
  <c r="N333"/>
  <c r="O332"/>
  <c r="R332"/>
  <c r="M335"/>
  <c r="N334"/>
  <c r="O333"/>
  <c r="R333"/>
  <c r="M336"/>
  <c r="N335"/>
  <c r="R334"/>
  <c r="O334"/>
  <c r="M337"/>
  <c r="N336"/>
  <c r="O335"/>
  <c r="R335"/>
  <c r="M338"/>
  <c r="N337"/>
  <c r="R336"/>
  <c r="O336"/>
  <c r="M339"/>
  <c r="N338"/>
  <c r="O337"/>
  <c r="R337"/>
  <c r="M340"/>
  <c r="N339"/>
  <c r="O338"/>
  <c r="R338"/>
  <c r="M341"/>
  <c r="N340"/>
  <c r="R339"/>
  <c r="O339"/>
  <c r="M342"/>
  <c r="N341"/>
  <c r="O340"/>
  <c r="R340"/>
  <c r="M343"/>
  <c r="N342"/>
  <c r="O341"/>
  <c r="R341"/>
  <c r="M344"/>
  <c r="N343"/>
  <c r="O342"/>
  <c r="R342"/>
  <c r="M345"/>
  <c r="N344"/>
  <c r="O343"/>
  <c r="R343"/>
  <c r="M346"/>
  <c r="N345"/>
  <c r="R344"/>
  <c r="O344"/>
  <c r="M347"/>
  <c r="N346"/>
  <c r="O345"/>
  <c r="R345"/>
  <c r="M348"/>
  <c r="N347"/>
  <c r="O346"/>
  <c r="R346"/>
  <c r="M349"/>
  <c r="N348"/>
  <c r="O347"/>
  <c r="R347"/>
  <c r="M350"/>
  <c r="N349"/>
  <c r="O348"/>
  <c r="R348"/>
  <c r="M351"/>
  <c r="N350"/>
  <c r="R349"/>
  <c r="O349"/>
  <c r="M352"/>
  <c r="N351"/>
  <c r="O350"/>
  <c r="R350"/>
  <c r="M353"/>
  <c r="N352"/>
  <c r="R351"/>
  <c r="O351"/>
  <c r="M354"/>
  <c r="N353"/>
  <c r="O352"/>
  <c r="R352"/>
  <c r="M355"/>
  <c r="N354"/>
  <c r="R353"/>
  <c r="O353"/>
  <c r="M356"/>
  <c r="N355"/>
  <c r="R354"/>
  <c r="O354"/>
  <c r="M357"/>
  <c r="N356"/>
  <c r="O355"/>
  <c r="R355"/>
  <c r="M358"/>
  <c r="N357"/>
  <c r="O356"/>
  <c r="R356"/>
  <c r="M359"/>
  <c r="N358"/>
  <c r="R357"/>
  <c r="O357"/>
  <c r="M360"/>
  <c r="N359"/>
  <c r="O358"/>
  <c r="R358"/>
  <c r="M361"/>
  <c r="N360"/>
  <c r="O359"/>
  <c r="R359"/>
  <c r="M362"/>
  <c r="N361"/>
  <c r="O360"/>
  <c r="R360"/>
  <c r="M363"/>
  <c r="N362"/>
  <c r="R361"/>
  <c r="O361"/>
  <c r="M364"/>
  <c r="N363"/>
  <c r="R362"/>
  <c r="O362"/>
  <c r="M365"/>
  <c r="N364"/>
  <c r="O363"/>
  <c r="R363"/>
  <c r="M366"/>
  <c r="N365"/>
  <c r="O364"/>
  <c r="R364"/>
  <c r="M367"/>
  <c r="N366"/>
  <c r="O365"/>
  <c r="R365"/>
  <c r="M368"/>
  <c r="N367"/>
  <c r="O366"/>
  <c r="R366"/>
  <c r="M369"/>
  <c r="N368"/>
  <c r="R367"/>
  <c r="O367"/>
  <c r="M370"/>
  <c r="N369"/>
  <c r="R368"/>
  <c r="O368"/>
  <c r="M371"/>
  <c r="N370"/>
  <c r="R369"/>
  <c r="O369"/>
  <c r="M372"/>
  <c r="N371"/>
  <c r="R370"/>
  <c r="O370"/>
  <c r="M373"/>
  <c r="N372"/>
  <c r="O371"/>
  <c r="R371"/>
  <c r="M374"/>
  <c r="N373"/>
  <c r="O372"/>
  <c r="R372"/>
  <c r="M375"/>
  <c r="N374"/>
  <c r="O373"/>
  <c r="R373"/>
  <c r="M376"/>
  <c r="N375"/>
  <c r="O374"/>
  <c r="R374"/>
  <c r="M377"/>
  <c r="N376"/>
  <c r="R375"/>
  <c r="O375"/>
  <c r="M378"/>
  <c r="N377"/>
  <c r="R376"/>
  <c r="O376"/>
  <c r="M379"/>
  <c r="N378"/>
  <c r="R377"/>
  <c r="O377"/>
  <c r="M380"/>
  <c r="N379"/>
  <c r="O378"/>
  <c r="R378"/>
  <c r="M381"/>
  <c r="N380"/>
  <c r="O379"/>
  <c r="R379"/>
  <c r="M382"/>
  <c r="N381"/>
  <c r="O380"/>
  <c r="R380"/>
  <c r="O381"/>
  <c r="R381"/>
  <c r="M383"/>
  <c r="N382"/>
  <c r="N383"/>
  <c r="M384"/>
  <c r="O382"/>
  <c r="R382"/>
  <c r="R383"/>
  <c r="O383"/>
  <c r="M385"/>
  <c r="N384"/>
  <c r="M386"/>
  <c r="N385"/>
  <c r="O384"/>
  <c r="R384"/>
  <c r="M387"/>
  <c r="N386"/>
  <c r="R385"/>
  <c r="O385"/>
  <c r="M388"/>
  <c r="N387"/>
  <c r="O386"/>
  <c r="R386"/>
  <c r="M389"/>
  <c r="N388"/>
  <c r="O387"/>
  <c r="R387"/>
  <c r="M390"/>
  <c r="N389"/>
  <c r="R388"/>
  <c r="O388"/>
  <c r="M391"/>
  <c r="N390"/>
  <c r="R389"/>
  <c r="O389"/>
  <c r="M392"/>
  <c r="N391"/>
  <c r="O390"/>
  <c r="R390"/>
  <c r="M393"/>
  <c r="N392"/>
  <c r="O391"/>
  <c r="R391"/>
  <c r="M394"/>
  <c r="N393"/>
  <c r="O392"/>
  <c r="R392"/>
  <c r="M395"/>
  <c r="N394"/>
  <c r="R393"/>
  <c r="O393"/>
  <c r="M396"/>
  <c r="N395"/>
  <c r="O394"/>
  <c r="R394"/>
  <c r="M397"/>
  <c r="N396"/>
  <c r="R395"/>
  <c r="O395"/>
  <c r="M398"/>
  <c r="N397"/>
  <c r="R396"/>
  <c r="O396"/>
  <c r="M399"/>
  <c r="N398"/>
  <c r="R397"/>
  <c r="O397"/>
  <c r="M400"/>
  <c r="N399"/>
  <c r="R398"/>
  <c r="O398"/>
  <c r="M401"/>
  <c r="N400"/>
  <c r="O399"/>
  <c r="R399"/>
  <c r="M402"/>
  <c r="N401"/>
  <c r="O400"/>
  <c r="R400"/>
  <c r="M403"/>
  <c r="N402"/>
  <c r="R401"/>
  <c r="O401"/>
  <c r="M404"/>
  <c r="N403"/>
  <c r="O402"/>
  <c r="R402"/>
  <c r="M405"/>
  <c r="N404"/>
  <c r="O403"/>
  <c r="R403"/>
  <c r="M406"/>
  <c r="N405"/>
  <c r="R404"/>
  <c r="O404"/>
  <c r="M407"/>
  <c r="N406"/>
  <c r="O405"/>
  <c r="R405"/>
  <c r="M408"/>
  <c r="N407"/>
  <c r="R406"/>
  <c r="O406"/>
  <c r="M409"/>
  <c r="N408"/>
  <c r="O407"/>
  <c r="R407"/>
  <c r="M410"/>
  <c r="N409"/>
  <c r="R408"/>
  <c r="O408"/>
  <c r="M411"/>
  <c r="N410"/>
  <c r="O409"/>
  <c r="R409"/>
  <c r="M412"/>
  <c r="N411"/>
  <c r="O410"/>
  <c r="R410"/>
  <c r="M413"/>
  <c r="N412"/>
  <c r="O411"/>
  <c r="R411"/>
  <c r="M414"/>
  <c r="N413"/>
  <c r="R412"/>
  <c r="O412"/>
  <c r="M415"/>
  <c r="N414"/>
  <c r="O413"/>
  <c r="R413"/>
  <c r="M416"/>
  <c r="N415"/>
  <c r="R414"/>
  <c r="O414"/>
  <c r="M417"/>
  <c r="N416"/>
  <c r="R415"/>
  <c r="O415"/>
  <c r="M418"/>
  <c r="N417"/>
  <c r="O416"/>
  <c r="R416"/>
  <c r="M419"/>
  <c r="N418"/>
  <c r="R417"/>
  <c r="O417"/>
  <c r="M420"/>
  <c r="N419"/>
  <c r="R418"/>
  <c r="O418"/>
  <c r="M421"/>
  <c r="N420"/>
  <c r="R419"/>
  <c r="O419"/>
  <c r="R420"/>
  <c r="O420"/>
  <c r="M422"/>
  <c r="N421"/>
  <c r="R421"/>
  <c r="O421"/>
  <c r="M423"/>
  <c r="N422"/>
  <c r="R422"/>
  <c r="O422"/>
  <c r="N423"/>
  <c r="M424"/>
  <c r="O423"/>
  <c r="R423"/>
  <c r="N424"/>
  <c r="M425"/>
  <c r="R424"/>
  <c r="O424"/>
  <c r="M426"/>
  <c r="N425"/>
  <c r="M427"/>
  <c r="N426"/>
  <c r="R425"/>
  <c r="O425"/>
  <c r="M428"/>
  <c r="N427"/>
  <c r="O426"/>
  <c r="R426"/>
  <c r="M429"/>
  <c r="N428"/>
  <c r="O427"/>
  <c r="R427"/>
  <c r="M430"/>
  <c r="N429"/>
  <c r="R428"/>
  <c r="O428"/>
  <c r="M431"/>
  <c r="N430"/>
  <c r="O429"/>
  <c r="R429"/>
  <c r="M432"/>
  <c r="N431"/>
  <c r="O430"/>
  <c r="R430"/>
  <c r="M433"/>
  <c r="N432"/>
  <c r="O431"/>
  <c r="R431"/>
  <c r="M434"/>
  <c r="N433"/>
  <c r="R432"/>
  <c r="O432"/>
  <c r="M435"/>
  <c r="N434"/>
  <c r="R433"/>
  <c r="O433"/>
  <c r="M436"/>
  <c r="N435"/>
  <c r="R434"/>
  <c r="O434"/>
  <c r="M437"/>
  <c r="N436"/>
  <c r="O435"/>
  <c r="R435"/>
  <c r="M438"/>
  <c r="N437"/>
  <c r="O436"/>
  <c r="R436"/>
  <c r="M439"/>
  <c r="N438"/>
  <c r="R437"/>
  <c r="O437"/>
  <c r="M440"/>
  <c r="N439"/>
  <c r="O438"/>
  <c r="R438"/>
  <c r="M441"/>
  <c r="N440"/>
  <c r="O439"/>
  <c r="R439"/>
  <c r="M442"/>
  <c r="N441"/>
  <c r="R440"/>
  <c r="O440"/>
  <c r="M443"/>
  <c r="N442"/>
  <c r="R441"/>
  <c r="O441"/>
  <c r="M444"/>
  <c r="N443"/>
  <c r="R442"/>
  <c r="O442"/>
  <c r="M445"/>
  <c r="N444"/>
  <c r="O443"/>
  <c r="R443"/>
  <c r="M446"/>
  <c r="N445"/>
  <c r="R444"/>
  <c r="O444"/>
  <c r="M447"/>
  <c r="N446"/>
  <c r="O445"/>
  <c r="R445"/>
  <c r="M448"/>
  <c r="N447"/>
  <c r="O446"/>
  <c r="R446"/>
  <c r="M449"/>
  <c r="N448"/>
  <c r="R447"/>
  <c r="O447"/>
  <c r="M450"/>
  <c r="N449"/>
  <c r="O448"/>
  <c r="R448"/>
  <c r="M451"/>
  <c r="N450"/>
  <c r="R449"/>
  <c r="O449"/>
  <c r="M452"/>
  <c r="N451"/>
  <c r="R450"/>
  <c r="O450"/>
  <c r="M453"/>
  <c r="N452"/>
  <c r="O451"/>
  <c r="R451"/>
  <c r="M454"/>
  <c r="N453"/>
  <c r="O452"/>
  <c r="R452"/>
  <c r="M455"/>
  <c r="N454"/>
  <c r="O453"/>
  <c r="R453"/>
  <c r="M456"/>
  <c r="N455"/>
  <c r="O454"/>
  <c r="R454"/>
  <c r="M457"/>
  <c r="N456"/>
  <c r="O455"/>
  <c r="R455"/>
  <c r="M458"/>
  <c r="N457"/>
  <c r="R456"/>
  <c r="O456"/>
  <c r="M459"/>
  <c r="N458"/>
  <c r="O457"/>
  <c r="R457"/>
  <c r="M460"/>
  <c r="N459"/>
  <c r="O458"/>
  <c r="R458"/>
  <c r="M461"/>
  <c r="N460"/>
  <c r="R459"/>
  <c r="O459"/>
  <c r="M462"/>
  <c r="N461"/>
  <c r="R460"/>
  <c r="O460"/>
  <c r="M463"/>
  <c r="N462"/>
  <c r="O461"/>
  <c r="R461"/>
  <c r="M464"/>
  <c r="N463"/>
  <c r="O462"/>
  <c r="R462"/>
  <c r="M465"/>
  <c r="N464"/>
  <c r="R463"/>
  <c r="O463"/>
  <c r="M466"/>
  <c r="N465"/>
  <c r="R464"/>
  <c r="O464"/>
  <c r="M467"/>
  <c r="N466"/>
  <c r="O465"/>
  <c r="R465"/>
  <c r="M468"/>
  <c r="N467"/>
  <c r="O466"/>
  <c r="R466"/>
  <c r="M469"/>
  <c r="N468"/>
  <c r="O467"/>
  <c r="R467"/>
  <c r="M470"/>
  <c r="N469"/>
  <c r="O468"/>
  <c r="R468"/>
  <c r="M471"/>
  <c r="N470"/>
  <c r="O469"/>
  <c r="R469"/>
  <c r="M472"/>
  <c r="N471"/>
  <c r="R470"/>
  <c r="O470"/>
  <c r="M473"/>
  <c r="N472"/>
  <c r="O471"/>
  <c r="R471"/>
  <c r="M474"/>
  <c r="N473"/>
  <c r="O472"/>
  <c r="R472"/>
  <c r="M475"/>
  <c r="N474"/>
  <c r="R473"/>
  <c r="O473"/>
  <c r="M476"/>
  <c r="N475"/>
  <c r="O474"/>
  <c r="R474"/>
  <c r="M477"/>
  <c r="N476"/>
  <c r="R475"/>
  <c r="O475"/>
  <c r="M478"/>
  <c r="N477"/>
  <c r="R476"/>
  <c r="O476"/>
  <c r="M479"/>
  <c r="N478"/>
  <c r="R477"/>
  <c r="O477"/>
  <c r="M480"/>
  <c r="N479"/>
  <c r="R478"/>
  <c r="O478"/>
  <c r="M481"/>
  <c r="N480"/>
  <c r="R479"/>
  <c r="O479"/>
  <c r="M482"/>
  <c r="N481"/>
  <c r="O480"/>
  <c r="R480"/>
  <c r="M483"/>
  <c r="N482"/>
  <c r="R481"/>
  <c r="O481"/>
  <c r="M484"/>
  <c r="N483"/>
  <c r="R482"/>
  <c r="O482"/>
  <c r="M485"/>
  <c r="N484"/>
  <c r="R483"/>
  <c r="O483"/>
  <c r="M486"/>
  <c r="N485"/>
  <c r="R484"/>
  <c r="O484"/>
  <c r="M487"/>
  <c r="N486"/>
  <c r="O485"/>
  <c r="R485"/>
  <c r="M488"/>
  <c r="N487"/>
  <c r="O486"/>
  <c r="R486"/>
  <c r="M489"/>
  <c r="N488"/>
  <c r="O487"/>
  <c r="R487"/>
  <c r="M490"/>
  <c r="N489"/>
  <c r="R488"/>
  <c r="O488"/>
  <c r="M491"/>
  <c r="N490"/>
  <c r="O489"/>
  <c r="R489"/>
  <c r="M492"/>
  <c r="N491"/>
  <c r="O490"/>
  <c r="R490"/>
  <c r="M493"/>
  <c r="N492"/>
  <c r="R491"/>
  <c r="O491"/>
  <c r="M494"/>
  <c r="N493"/>
  <c r="R492"/>
  <c r="O492"/>
  <c r="M495"/>
  <c r="N494"/>
  <c r="O493"/>
  <c r="R493"/>
  <c r="M496"/>
  <c r="N495"/>
  <c r="O494"/>
  <c r="R494"/>
  <c r="M497"/>
  <c r="N496"/>
  <c r="O495"/>
  <c r="R495"/>
  <c r="M498"/>
  <c r="N497"/>
  <c r="R496"/>
  <c r="O496"/>
  <c r="M499"/>
  <c r="N498"/>
  <c r="R497"/>
  <c r="O497"/>
  <c r="M500"/>
  <c r="N499"/>
  <c r="R498"/>
  <c r="O498"/>
  <c r="M501"/>
  <c r="N500"/>
  <c r="O499"/>
  <c r="R499"/>
  <c r="M502"/>
  <c r="N501"/>
  <c r="O500"/>
  <c r="R500"/>
  <c r="M503"/>
  <c r="N502"/>
  <c r="O501"/>
  <c r="R501"/>
  <c r="M504"/>
  <c r="N503"/>
  <c r="O502"/>
  <c r="R502"/>
  <c r="M505"/>
  <c r="N504"/>
  <c r="R503"/>
  <c r="O503"/>
  <c r="M506"/>
  <c r="N505"/>
  <c r="R504"/>
  <c r="O504"/>
  <c r="M507"/>
  <c r="N506"/>
  <c r="O505"/>
  <c r="R505"/>
  <c r="M508"/>
  <c r="N507"/>
  <c r="R506"/>
  <c r="O506"/>
  <c r="M509"/>
  <c r="N508"/>
  <c r="R507"/>
  <c r="O507"/>
  <c r="M510"/>
  <c r="N509"/>
  <c r="R508"/>
  <c r="O508"/>
  <c r="M511"/>
  <c r="N510"/>
  <c r="O509"/>
  <c r="R509"/>
  <c r="M512"/>
  <c r="N511"/>
  <c r="O510"/>
  <c r="R510"/>
  <c r="M513"/>
  <c r="N512"/>
  <c r="O511"/>
  <c r="R511"/>
  <c r="M514"/>
  <c r="N513"/>
  <c r="O512"/>
  <c r="R512"/>
  <c r="M515"/>
  <c r="N514"/>
  <c r="O513"/>
  <c r="R513"/>
  <c r="M516"/>
  <c r="N515"/>
  <c r="R514"/>
  <c r="O514"/>
  <c r="M517"/>
  <c r="N516"/>
  <c r="O515"/>
  <c r="R515"/>
  <c r="M518"/>
  <c r="N517"/>
  <c r="O516"/>
  <c r="R516"/>
  <c r="M519"/>
  <c r="N518"/>
  <c r="O517"/>
  <c r="R517"/>
  <c r="M520"/>
  <c r="N519"/>
  <c r="O518"/>
  <c r="R518"/>
  <c r="M521"/>
  <c r="N520"/>
  <c r="O519"/>
  <c r="R519"/>
  <c r="M522"/>
  <c r="N521"/>
  <c r="R520"/>
  <c r="O520"/>
  <c r="M523"/>
  <c r="N522"/>
  <c r="R521"/>
  <c r="O521"/>
  <c r="M524"/>
  <c r="N523"/>
  <c r="R522"/>
  <c r="O522"/>
  <c r="M525"/>
  <c r="N524"/>
  <c r="O523"/>
  <c r="R523"/>
  <c r="M526"/>
  <c r="N525"/>
  <c r="R524"/>
  <c r="O524"/>
  <c r="M527"/>
  <c r="N526"/>
  <c r="O525"/>
  <c r="R525"/>
  <c r="M528"/>
  <c r="N527"/>
  <c r="R526"/>
  <c r="O526"/>
  <c r="M529"/>
  <c r="N528"/>
  <c r="R527"/>
  <c r="O527"/>
  <c r="N529"/>
  <c r="M530"/>
  <c r="O528"/>
  <c r="R528"/>
  <c r="R529"/>
  <c r="O529"/>
  <c r="M531"/>
  <c r="N530"/>
  <c r="N531"/>
  <c r="M532"/>
  <c r="O530"/>
  <c r="R530"/>
  <c r="O531"/>
  <c r="R531"/>
  <c r="M533"/>
  <c r="N532"/>
  <c r="N533"/>
  <c r="M534"/>
  <c r="O532"/>
  <c r="R532"/>
  <c r="O533"/>
  <c r="R533"/>
  <c r="M535"/>
  <c r="N534"/>
  <c r="N535"/>
  <c r="M536"/>
  <c r="O534"/>
  <c r="R534"/>
  <c r="O535"/>
  <c r="R535"/>
  <c r="M537"/>
  <c r="N536"/>
  <c r="N537"/>
  <c r="M538"/>
  <c r="O536"/>
  <c r="R536"/>
  <c r="O537"/>
  <c r="R537"/>
  <c r="M539"/>
  <c r="N538"/>
  <c r="N539"/>
  <c r="M540"/>
  <c r="R538"/>
  <c r="O538"/>
  <c r="R539"/>
  <c r="O539"/>
  <c r="M541"/>
  <c r="N540"/>
  <c r="N541"/>
  <c r="M542"/>
  <c r="O540"/>
  <c r="R540"/>
  <c r="O541"/>
  <c r="R541"/>
  <c r="M543"/>
  <c r="N542"/>
  <c r="N543"/>
  <c r="M544"/>
  <c r="O542"/>
  <c r="R542"/>
  <c r="R543"/>
  <c r="O543"/>
  <c r="M545"/>
  <c r="N544"/>
  <c r="M546"/>
  <c r="N545"/>
  <c r="O544"/>
  <c r="R544"/>
  <c r="M547"/>
  <c r="N546"/>
  <c r="O545"/>
  <c r="R545"/>
  <c r="M548"/>
  <c r="N547"/>
  <c r="R546"/>
  <c r="O546"/>
  <c r="M549"/>
  <c r="N548"/>
  <c r="O547"/>
  <c r="R547"/>
  <c r="M550"/>
  <c r="N549"/>
  <c r="O548"/>
  <c r="R548"/>
  <c r="M551"/>
  <c r="N550"/>
  <c r="O549"/>
  <c r="R549"/>
  <c r="M552"/>
  <c r="N551"/>
  <c r="O550"/>
  <c r="R550"/>
  <c r="M553"/>
  <c r="N552"/>
  <c r="O551"/>
  <c r="R551"/>
  <c r="M554"/>
  <c r="N553"/>
  <c r="O552"/>
  <c r="R552"/>
  <c r="M555"/>
  <c r="N554"/>
  <c r="R553"/>
  <c r="O553"/>
  <c r="M556"/>
  <c r="N555"/>
  <c r="R554"/>
  <c r="O554"/>
  <c r="M557"/>
  <c r="N556"/>
  <c r="R555"/>
  <c r="O555"/>
  <c r="M558"/>
  <c r="N557"/>
  <c r="R556"/>
  <c r="O556"/>
  <c r="M559"/>
  <c r="N558"/>
  <c r="R557"/>
  <c r="O557"/>
  <c r="M560"/>
  <c r="N559"/>
  <c r="O558"/>
  <c r="R558"/>
  <c r="M561"/>
  <c r="N560"/>
  <c r="O559"/>
  <c r="R559"/>
  <c r="M562"/>
  <c r="N561"/>
  <c r="R560"/>
  <c r="O560"/>
  <c r="M563"/>
  <c r="N562"/>
  <c r="R561"/>
  <c r="O561"/>
  <c r="M564"/>
  <c r="N563"/>
  <c r="O562"/>
  <c r="R562"/>
  <c r="M565"/>
  <c r="N564"/>
  <c r="O563"/>
  <c r="R563"/>
  <c r="M566"/>
  <c r="N565"/>
  <c r="O564"/>
  <c r="R564"/>
  <c r="M567"/>
  <c r="N566"/>
  <c r="O565"/>
  <c r="R565"/>
  <c r="M568"/>
  <c r="N567"/>
  <c r="R566"/>
  <c r="O566"/>
  <c r="M569"/>
  <c r="N568"/>
  <c r="R567"/>
  <c r="O567"/>
  <c r="M570"/>
  <c r="N569"/>
  <c r="R568"/>
  <c r="O568"/>
  <c r="M571"/>
  <c r="N570"/>
  <c r="O569"/>
  <c r="R569"/>
  <c r="M572"/>
  <c r="N571"/>
  <c r="R570"/>
  <c r="O570"/>
  <c r="M573"/>
  <c r="N572"/>
  <c r="R571"/>
  <c r="O571"/>
  <c r="M574"/>
  <c r="N573"/>
  <c r="R572"/>
  <c r="O572"/>
  <c r="M575"/>
  <c r="N574"/>
  <c r="O573"/>
  <c r="R573"/>
  <c r="M576"/>
  <c r="N575"/>
  <c r="R574"/>
  <c r="O574"/>
  <c r="M577"/>
  <c r="N576"/>
  <c r="R575"/>
  <c r="O575"/>
  <c r="M578"/>
  <c r="N577"/>
  <c r="R576"/>
  <c r="O576"/>
  <c r="M579"/>
  <c r="N578"/>
  <c r="O577"/>
  <c r="R577"/>
  <c r="M580"/>
  <c r="N579"/>
  <c r="O578"/>
  <c r="R578"/>
  <c r="M581"/>
  <c r="N580"/>
  <c r="R579"/>
  <c r="O579"/>
  <c r="M582"/>
  <c r="N581"/>
  <c r="O580"/>
  <c r="R580"/>
  <c r="M583"/>
  <c r="N582"/>
  <c r="O581"/>
  <c r="R581"/>
  <c r="M584"/>
  <c r="N583"/>
  <c r="O582"/>
  <c r="R582"/>
  <c r="M585"/>
  <c r="N584"/>
  <c r="R583"/>
  <c r="O583"/>
  <c r="M586"/>
  <c r="N585"/>
  <c r="O584"/>
  <c r="R584"/>
  <c r="M587"/>
  <c r="N586"/>
  <c r="O585"/>
  <c r="R585"/>
  <c r="M588"/>
  <c r="N587"/>
  <c r="R586"/>
  <c r="O586"/>
  <c r="M589"/>
  <c r="N588"/>
  <c r="O587"/>
  <c r="R587"/>
  <c r="M590"/>
  <c r="N589"/>
  <c r="R588"/>
  <c r="O588"/>
  <c r="M591"/>
  <c r="N590"/>
  <c r="O589"/>
  <c r="R589"/>
  <c r="M592"/>
  <c r="N591"/>
  <c r="R590"/>
  <c r="O590"/>
  <c r="M593"/>
  <c r="N592"/>
  <c r="R591"/>
  <c r="O591"/>
  <c r="M594"/>
  <c r="N593"/>
  <c r="R592"/>
  <c r="O592"/>
  <c r="M595"/>
  <c r="N594"/>
  <c r="O593"/>
  <c r="R593"/>
  <c r="M596"/>
  <c r="N595"/>
  <c r="R594"/>
  <c r="O594"/>
  <c r="M597"/>
  <c r="N596"/>
  <c r="R595"/>
  <c r="O595"/>
  <c r="M598"/>
  <c r="N597"/>
  <c r="O596"/>
  <c r="R596"/>
  <c r="M599"/>
  <c r="N598"/>
  <c r="O597"/>
  <c r="R597"/>
  <c r="M600"/>
  <c r="N599"/>
  <c r="O598"/>
  <c r="R598"/>
  <c r="M601"/>
  <c r="N600"/>
  <c r="R599"/>
  <c r="O599"/>
  <c r="M602"/>
  <c r="N601"/>
  <c r="R600"/>
  <c r="O600"/>
  <c r="M603"/>
  <c r="N602"/>
  <c r="O601"/>
  <c r="R601"/>
  <c r="M604"/>
  <c r="N603"/>
  <c r="O602"/>
  <c r="R602"/>
  <c r="M605"/>
  <c r="N604"/>
  <c r="R603"/>
  <c r="O603"/>
  <c r="M606"/>
  <c r="N605"/>
  <c r="R604"/>
  <c r="O604"/>
  <c r="M607"/>
  <c r="N606"/>
  <c r="O605"/>
  <c r="R605"/>
  <c r="M608"/>
  <c r="N607"/>
  <c r="O606"/>
  <c r="R606"/>
  <c r="M609"/>
  <c r="N608"/>
  <c r="R607"/>
  <c r="O607"/>
  <c r="M610"/>
  <c r="N609"/>
  <c r="R608"/>
  <c r="O608"/>
  <c r="M611"/>
  <c r="N610"/>
  <c r="O609"/>
  <c r="R609"/>
  <c r="M612"/>
  <c r="N611"/>
  <c r="R610"/>
  <c r="O610"/>
  <c r="R611"/>
  <c r="O611"/>
  <c r="M613"/>
  <c r="N612"/>
  <c r="R612"/>
  <c r="O612"/>
  <c r="N613"/>
  <c r="M614"/>
  <c r="N614"/>
  <c r="M615"/>
  <c r="O613"/>
  <c r="R613"/>
  <c r="M616"/>
  <c r="N615"/>
  <c r="R614"/>
  <c r="O614"/>
  <c r="R615"/>
  <c r="O615"/>
  <c r="N616"/>
  <c r="M617"/>
  <c r="N617"/>
  <c r="M618"/>
  <c r="R616"/>
  <c r="O616"/>
  <c r="M619"/>
  <c r="N618"/>
  <c r="R617"/>
  <c r="O617"/>
  <c r="O618"/>
  <c r="R618"/>
  <c r="M620"/>
  <c r="N619"/>
  <c r="O619"/>
  <c r="R619"/>
  <c r="N620"/>
  <c r="M621"/>
  <c r="N621"/>
  <c r="M622"/>
  <c r="R620"/>
  <c r="O620"/>
  <c r="N622"/>
  <c r="M623"/>
  <c r="O621"/>
  <c r="R621"/>
  <c r="M624"/>
  <c r="N623"/>
  <c r="O622"/>
  <c r="R622"/>
  <c r="R623"/>
  <c r="O623"/>
  <c r="N624"/>
  <c r="M625"/>
  <c r="N625"/>
  <c r="M626"/>
  <c r="O624"/>
  <c r="R624"/>
  <c r="N626"/>
  <c r="M627"/>
  <c r="R625"/>
  <c r="O625"/>
  <c r="M628"/>
  <c r="N627"/>
  <c r="R626"/>
  <c r="O626"/>
  <c r="R627"/>
  <c r="O627"/>
  <c r="N628"/>
  <c r="M629"/>
  <c r="N629"/>
  <c r="M630"/>
  <c r="R628"/>
  <c r="O628"/>
  <c r="M631"/>
  <c r="N630"/>
  <c r="O629"/>
  <c r="R629"/>
  <c r="R630"/>
  <c r="O630"/>
  <c r="M632"/>
  <c r="N631"/>
  <c r="O631"/>
  <c r="R631"/>
  <c r="N632"/>
  <c r="M633"/>
  <c r="N633"/>
  <c r="M634"/>
  <c r="R632"/>
  <c r="O632"/>
  <c r="N634"/>
  <c r="M635"/>
  <c r="R633"/>
  <c r="O633"/>
  <c r="M636"/>
  <c r="N635"/>
  <c r="R634"/>
  <c r="O634"/>
  <c r="R635"/>
  <c r="O635"/>
  <c r="N636"/>
  <c r="M637"/>
  <c r="N637"/>
  <c r="M638"/>
  <c r="R636"/>
  <c r="O636"/>
  <c r="M639"/>
  <c r="N638"/>
  <c r="R637"/>
  <c r="O637"/>
  <c r="R638"/>
  <c r="O638"/>
  <c r="M640"/>
  <c r="N639"/>
  <c r="O639"/>
  <c r="R639"/>
  <c r="N640"/>
  <c r="M641"/>
  <c r="N641"/>
  <c r="M642"/>
  <c r="R640"/>
  <c r="O640"/>
  <c r="N642"/>
  <c r="M643"/>
  <c r="R641"/>
  <c r="O641"/>
  <c r="N643"/>
  <c r="M644"/>
  <c r="R642"/>
  <c r="O642"/>
  <c r="M645"/>
  <c r="N644"/>
  <c r="O643"/>
  <c r="R643"/>
  <c r="O644"/>
  <c r="R644"/>
  <c r="N645"/>
  <c r="M646"/>
  <c r="N646"/>
  <c r="M647"/>
  <c r="O645"/>
  <c r="R645"/>
  <c r="N647"/>
  <c r="M648"/>
  <c r="O646"/>
  <c r="R646"/>
  <c r="N648"/>
  <c r="M649"/>
  <c r="R647"/>
  <c r="O647"/>
  <c r="N649"/>
  <c r="M650"/>
  <c r="R648"/>
  <c r="O648"/>
  <c r="N650"/>
  <c r="M651"/>
  <c r="O649"/>
  <c r="R649"/>
  <c r="N651"/>
  <c r="M652"/>
  <c r="R650"/>
  <c r="O650"/>
  <c r="N652"/>
  <c r="M653"/>
  <c r="R651"/>
  <c r="O651"/>
  <c r="N653"/>
  <c r="M654"/>
  <c r="O652"/>
  <c r="R652"/>
  <c r="M655"/>
  <c r="N654"/>
  <c r="R653"/>
  <c r="O653"/>
  <c r="O654"/>
  <c r="R654"/>
  <c r="N655"/>
  <c r="M656"/>
  <c r="N656"/>
  <c r="M657"/>
  <c r="O655"/>
  <c r="R655"/>
  <c r="N657"/>
  <c r="M658"/>
  <c r="O656"/>
  <c r="R656"/>
  <c r="N658"/>
  <c r="M659"/>
  <c r="R657"/>
  <c r="O657"/>
  <c r="N659"/>
  <c r="M660"/>
  <c r="O658"/>
  <c r="R658"/>
  <c r="N660"/>
  <c r="M661"/>
  <c r="O659"/>
  <c r="R659"/>
  <c r="N661"/>
  <c r="M662"/>
  <c r="O660"/>
  <c r="R660"/>
  <c r="N662"/>
  <c r="M663"/>
  <c r="R661"/>
  <c r="O661"/>
  <c r="N663"/>
  <c r="M664"/>
  <c r="R662"/>
  <c r="O662"/>
  <c r="N664"/>
  <c r="M665"/>
  <c r="O663"/>
  <c r="R663"/>
  <c r="N665"/>
  <c r="M666"/>
  <c r="R664"/>
  <c r="O664"/>
  <c r="N666"/>
  <c r="M667"/>
  <c r="R665"/>
  <c r="O665"/>
  <c r="N667"/>
  <c r="M668"/>
  <c r="R666"/>
  <c r="O666"/>
  <c r="N668"/>
  <c r="M669"/>
  <c r="O667"/>
  <c r="R667"/>
  <c r="N669"/>
  <c r="M670"/>
  <c r="R668"/>
  <c r="O668"/>
  <c r="N670"/>
  <c r="M671"/>
  <c r="O669"/>
  <c r="R669"/>
  <c r="N671"/>
  <c r="M672"/>
  <c r="O670"/>
  <c r="R670"/>
  <c r="N672"/>
  <c r="M673"/>
  <c r="R671"/>
  <c r="O671"/>
  <c r="N673"/>
  <c r="M674"/>
  <c r="R672"/>
  <c r="O672"/>
  <c r="N674"/>
  <c r="M675"/>
  <c r="O673"/>
  <c r="R673"/>
  <c r="N675"/>
  <c r="M676"/>
  <c r="R674"/>
  <c r="O674"/>
  <c r="N676"/>
  <c r="M677"/>
  <c r="O675"/>
  <c r="R675"/>
  <c r="M678"/>
  <c r="N677"/>
  <c r="R676"/>
  <c r="O676"/>
  <c r="R677"/>
  <c r="O677"/>
  <c r="N678"/>
  <c r="M679"/>
  <c r="N679"/>
  <c r="M680"/>
  <c r="R678"/>
  <c r="O678"/>
  <c r="N680"/>
  <c r="M681"/>
  <c r="O679"/>
  <c r="R679"/>
  <c r="N681"/>
  <c r="M682"/>
  <c r="R680"/>
  <c r="O680"/>
  <c r="N682"/>
  <c r="M683"/>
  <c r="R681"/>
  <c r="O681"/>
  <c r="N683"/>
  <c r="M684"/>
  <c r="O682"/>
  <c r="R682"/>
  <c r="N684"/>
  <c r="M685"/>
  <c r="O683"/>
  <c r="R683"/>
  <c r="N685"/>
  <c r="M686"/>
  <c r="R684"/>
  <c r="O684"/>
  <c r="N686"/>
  <c r="M687"/>
  <c r="O685"/>
  <c r="R685"/>
  <c r="M688"/>
  <c r="N687"/>
  <c r="O686"/>
  <c r="R686"/>
  <c r="R687"/>
  <c r="O687"/>
  <c r="N688"/>
  <c r="M689"/>
  <c r="N689"/>
  <c r="M690"/>
  <c r="O688"/>
  <c r="R688"/>
  <c r="M691"/>
  <c r="N690"/>
  <c r="O689"/>
  <c r="R689"/>
  <c r="O690"/>
  <c r="R690"/>
  <c r="N691"/>
  <c r="M692"/>
  <c r="N692"/>
  <c r="M693"/>
  <c r="O691"/>
  <c r="R691"/>
  <c r="N693"/>
  <c r="M694"/>
  <c r="R692"/>
  <c r="O692"/>
  <c r="M695"/>
  <c r="N694"/>
  <c r="R693"/>
  <c r="O693"/>
  <c r="O694"/>
  <c r="R694"/>
  <c r="N695"/>
  <c r="M696"/>
  <c r="N696"/>
  <c r="M697"/>
  <c r="R695"/>
  <c r="O695"/>
  <c r="N697"/>
  <c r="M698"/>
  <c r="R696"/>
  <c r="O696"/>
  <c r="N698"/>
  <c r="M699"/>
  <c r="R697"/>
  <c r="O697"/>
  <c r="R698"/>
  <c r="O698"/>
  <c r="N699"/>
  <c r="M700"/>
  <c r="R699"/>
  <c r="O699"/>
  <c r="M701"/>
  <c r="N700"/>
  <c r="M702"/>
  <c r="N701"/>
  <c r="O700"/>
  <c r="R700"/>
  <c r="M703"/>
  <c r="N702"/>
  <c r="O701"/>
  <c r="R701"/>
  <c r="M704"/>
  <c r="N703"/>
  <c r="O702"/>
  <c r="R702"/>
  <c r="M705"/>
  <c r="N704"/>
  <c r="R703"/>
  <c r="O703"/>
  <c r="M706"/>
  <c r="N705"/>
  <c r="R704"/>
  <c r="O704"/>
  <c r="M707"/>
  <c r="N706"/>
  <c r="O705"/>
  <c r="R705"/>
  <c r="M708"/>
  <c r="N707"/>
  <c r="O706"/>
  <c r="R706"/>
  <c r="M709"/>
  <c r="N708"/>
  <c r="R707"/>
  <c r="O707"/>
  <c r="M710"/>
  <c r="N709"/>
  <c r="O708"/>
  <c r="R708"/>
  <c r="M711"/>
  <c r="N710"/>
  <c r="R709"/>
  <c r="O709"/>
  <c r="M712"/>
  <c r="N711"/>
  <c r="R710"/>
  <c r="O710"/>
  <c r="M713"/>
  <c r="N712"/>
  <c r="R711"/>
  <c r="O711"/>
  <c r="M714"/>
  <c r="N713"/>
  <c r="O712"/>
  <c r="R712"/>
  <c r="M715"/>
  <c r="N714"/>
  <c r="R713"/>
  <c r="O713"/>
  <c r="M716"/>
  <c r="N715"/>
  <c r="O714"/>
  <c r="R714"/>
  <c r="M717"/>
  <c r="N716"/>
  <c r="O715"/>
  <c r="R715"/>
  <c r="M718"/>
  <c r="N717"/>
  <c r="R716"/>
  <c r="O716"/>
  <c r="M719"/>
  <c r="N718"/>
  <c r="O717"/>
  <c r="R717"/>
  <c r="M720"/>
  <c r="N719"/>
  <c r="O718"/>
  <c r="R718"/>
  <c r="M721"/>
  <c r="N720"/>
  <c r="O719"/>
  <c r="R719"/>
  <c r="M722"/>
  <c r="N721"/>
  <c r="R720"/>
  <c r="O720"/>
  <c r="M723"/>
  <c r="N722"/>
  <c r="O721"/>
  <c r="R721"/>
  <c r="M724"/>
  <c r="N723"/>
  <c r="O722"/>
  <c r="R722"/>
  <c r="M725"/>
  <c r="N724"/>
  <c r="R723"/>
  <c r="O723"/>
  <c r="M726"/>
  <c r="N725"/>
  <c r="O724"/>
  <c r="R724"/>
  <c r="M727"/>
  <c r="N726"/>
  <c r="O725"/>
  <c r="R725"/>
  <c r="M728"/>
  <c r="N727"/>
  <c r="R726"/>
  <c r="O726"/>
  <c r="M729"/>
  <c r="N728"/>
  <c r="O727"/>
  <c r="R727"/>
  <c r="M730"/>
  <c r="N729"/>
  <c r="R728"/>
  <c r="O728"/>
  <c r="M731"/>
  <c r="N730"/>
  <c r="R729"/>
  <c r="O729"/>
  <c r="M732"/>
  <c r="N731"/>
  <c r="O730"/>
  <c r="R730"/>
  <c r="M733"/>
  <c r="N732"/>
  <c r="R731"/>
  <c r="O731"/>
  <c r="M734"/>
  <c r="N733"/>
  <c r="R732"/>
  <c r="O732"/>
  <c r="M735"/>
  <c r="N734"/>
  <c r="O733"/>
  <c r="R733"/>
  <c r="M736"/>
  <c r="N735"/>
  <c r="O734"/>
  <c r="R734"/>
  <c r="M737"/>
  <c r="N736"/>
  <c r="O735"/>
  <c r="R735"/>
  <c r="M738"/>
  <c r="N737"/>
  <c r="O736"/>
  <c r="R736"/>
  <c r="M739"/>
  <c r="N738"/>
  <c r="R737"/>
  <c r="O737"/>
  <c r="M740"/>
  <c r="N739"/>
  <c r="R738"/>
  <c r="O738"/>
  <c r="M741"/>
  <c r="N740"/>
  <c r="R739"/>
  <c r="O739"/>
  <c r="M742"/>
  <c r="N741"/>
  <c r="R740"/>
  <c r="O740"/>
  <c r="M743"/>
  <c r="N742"/>
  <c r="O741"/>
  <c r="R741"/>
  <c r="M744"/>
  <c r="N743"/>
  <c r="O742"/>
  <c r="R742"/>
  <c r="M745"/>
  <c r="N744"/>
  <c r="O743"/>
  <c r="R743"/>
  <c r="M746"/>
  <c r="N745"/>
  <c r="R744"/>
  <c r="O744"/>
  <c r="M747"/>
  <c r="N746"/>
  <c r="R745"/>
  <c r="O745"/>
  <c r="M748"/>
  <c r="N747"/>
  <c r="O746"/>
  <c r="R746"/>
  <c r="M749"/>
  <c r="N748"/>
  <c r="O747"/>
  <c r="R747"/>
  <c r="M750"/>
  <c r="N749"/>
  <c r="O748"/>
  <c r="R748"/>
  <c r="M751"/>
  <c r="N750"/>
  <c r="O749"/>
  <c r="R749"/>
  <c r="M752"/>
  <c r="N751"/>
  <c r="O750"/>
  <c r="R750"/>
  <c r="M753"/>
  <c r="N752"/>
  <c r="R751"/>
  <c r="O751"/>
  <c r="M754"/>
  <c r="N753"/>
  <c r="O752"/>
  <c r="R752"/>
  <c r="M755"/>
  <c r="N754"/>
  <c r="R753"/>
  <c r="O753"/>
  <c r="M756"/>
  <c r="N755"/>
  <c r="O754"/>
  <c r="R754"/>
  <c r="M757"/>
  <c r="N756"/>
  <c r="O755"/>
  <c r="R755"/>
  <c r="M758"/>
  <c r="N757"/>
  <c r="O756"/>
  <c r="R756"/>
  <c r="M759"/>
  <c r="N758"/>
  <c r="R757"/>
  <c r="O757"/>
  <c r="M760"/>
  <c r="N759"/>
  <c r="R758"/>
  <c r="O758"/>
  <c r="M761"/>
  <c r="N760"/>
  <c r="O759"/>
  <c r="R759"/>
  <c r="M762"/>
  <c r="N761"/>
  <c r="O760"/>
  <c r="R760"/>
  <c r="M763"/>
  <c r="N762"/>
  <c r="O761"/>
  <c r="R761"/>
  <c r="M764"/>
  <c r="N763"/>
  <c r="O762"/>
  <c r="R762"/>
  <c r="M765"/>
  <c r="N764"/>
  <c r="R763"/>
  <c r="O763"/>
  <c r="M766"/>
  <c r="N765"/>
  <c r="O764"/>
  <c r="R764"/>
  <c r="M767"/>
  <c r="N766"/>
  <c r="O765"/>
  <c r="R765"/>
  <c r="M768"/>
  <c r="N767"/>
  <c r="R766"/>
  <c r="O766"/>
  <c r="M769"/>
  <c r="N768"/>
  <c r="O767"/>
  <c r="R767"/>
  <c r="M770"/>
  <c r="N769"/>
  <c r="O768"/>
  <c r="R768"/>
  <c r="M771"/>
  <c r="N770"/>
  <c r="O769"/>
  <c r="R769"/>
  <c r="M772"/>
  <c r="N771"/>
  <c r="O770"/>
  <c r="R770"/>
  <c r="M773"/>
  <c r="N772"/>
  <c r="R771"/>
  <c r="O771"/>
  <c r="M774"/>
  <c r="N773"/>
  <c r="O772"/>
  <c r="R772"/>
  <c r="M775"/>
  <c r="N774"/>
  <c r="R773"/>
  <c r="O773"/>
  <c r="M776"/>
  <c r="N775"/>
  <c r="O774"/>
  <c r="R774"/>
  <c r="M777"/>
  <c r="N776"/>
  <c r="R775"/>
  <c r="O775"/>
  <c r="M778"/>
  <c r="N777"/>
  <c r="R776"/>
  <c r="O776"/>
  <c r="M779"/>
  <c r="N778"/>
  <c r="O777"/>
  <c r="R777"/>
  <c r="M780"/>
  <c r="N779"/>
  <c r="O778"/>
  <c r="R778"/>
  <c r="M781"/>
  <c r="N780"/>
  <c r="O779"/>
  <c r="R779"/>
  <c r="M782"/>
  <c r="N781"/>
  <c r="R780"/>
  <c r="O780"/>
  <c r="M783"/>
  <c r="N782"/>
  <c r="O781"/>
  <c r="R781"/>
  <c r="M784"/>
  <c r="N783"/>
  <c r="R782"/>
  <c r="O782"/>
  <c r="M785"/>
  <c r="N784"/>
  <c r="R783"/>
  <c r="O783"/>
  <c r="M786"/>
  <c r="N785"/>
  <c r="O784"/>
  <c r="R784"/>
  <c r="M787"/>
  <c r="N786"/>
  <c r="O785"/>
  <c r="R785"/>
  <c r="M788"/>
  <c r="N787"/>
  <c r="O786"/>
  <c r="R786"/>
  <c r="M789"/>
  <c r="N788"/>
  <c r="O787"/>
  <c r="R787"/>
  <c r="M790"/>
  <c r="N789"/>
  <c r="O788"/>
  <c r="R788"/>
  <c r="M791"/>
  <c r="N790"/>
  <c r="R789"/>
  <c r="O789"/>
  <c r="M792"/>
  <c r="N791"/>
  <c r="O790"/>
  <c r="R790"/>
  <c r="M793"/>
  <c r="N792"/>
  <c r="O791"/>
  <c r="R791"/>
  <c r="M794"/>
  <c r="N793"/>
  <c r="R792"/>
  <c r="O792"/>
  <c r="M795"/>
  <c r="N794"/>
  <c r="R793"/>
  <c r="O793"/>
  <c r="M796"/>
  <c r="N795"/>
  <c r="R794"/>
  <c r="O794"/>
  <c r="M797"/>
  <c r="N796"/>
  <c r="R795"/>
  <c r="O795"/>
  <c r="M798"/>
  <c r="N797"/>
  <c r="R796"/>
  <c r="O796"/>
  <c r="M799"/>
  <c r="N798"/>
  <c r="O797"/>
  <c r="R797"/>
  <c r="M800"/>
  <c r="N799"/>
  <c r="O798"/>
  <c r="R798"/>
  <c r="M801"/>
  <c r="N800"/>
  <c r="O799"/>
  <c r="R799"/>
  <c r="M802"/>
  <c r="N801"/>
  <c r="O800"/>
  <c r="R800"/>
  <c r="M803"/>
  <c r="N802"/>
  <c r="R801"/>
  <c r="O801"/>
  <c r="M804"/>
  <c r="N803"/>
  <c r="O802"/>
  <c r="R802"/>
  <c r="M805"/>
  <c r="N804"/>
  <c r="O803"/>
  <c r="R803"/>
  <c r="M806"/>
  <c r="N805"/>
  <c r="O804"/>
  <c r="R804"/>
  <c r="M807"/>
  <c r="N806"/>
  <c r="O805"/>
  <c r="R805"/>
  <c r="M808"/>
  <c r="N807"/>
  <c r="O806"/>
  <c r="R806"/>
  <c r="M809"/>
  <c r="N808"/>
  <c r="O807"/>
  <c r="R807"/>
  <c r="M810"/>
  <c r="N809"/>
  <c r="R808"/>
  <c r="O808"/>
  <c r="M811"/>
  <c r="N810"/>
  <c r="O809"/>
  <c r="R809"/>
  <c r="M812"/>
  <c r="N811"/>
  <c r="O810"/>
  <c r="R810"/>
  <c r="M813"/>
  <c r="N812"/>
  <c r="R811"/>
  <c r="O811"/>
  <c r="M814"/>
  <c r="N813"/>
  <c r="O812"/>
  <c r="R812"/>
  <c r="M815"/>
  <c r="N814"/>
  <c r="R813"/>
  <c r="O813"/>
  <c r="M816"/>
  <c r="N815"/>
  <c r="O814"/>
  <c r="R814"/>
  <c r="M817"/>
  <c r="N816"/>
  <c r="R815"/>
  <c r="O815"/>
  <c r="M818"/>
  <c r="N817"/>
  <c r="O816"/>
  <c r="R816"/>
  <c r="M819"/>
  <c r="N818"/>
  <c r="O817"/>
  <c r="R817"/>
  <c r="M820"/>
  <c r="N819"/>
  <c r="O818"/>
  <c r="R818"/>
  <c r="M821"/>
  <c r="N820"/>
  <c r="R819"/>
  <c r="O819"/>
  <c r="M822"/>
  <c r="N821"/>
  <c r="O820"/>
  <c r="R820"/>
  <c r="M823"/>
  <c r="N822"/>
  <c r="R821"/>
  <c r="O821"/>
  <c r="M824"/>
  <c r="N823"/>
  <c r="O822"/>
  <c r="R822"/>
  <c r="M825"/>
  <c r="N824"/>
  <c r="O823"/>
  <c r="R823"/>
  <c r="M826"/>
  <c r="N825"/>
  <c r="R824"/>
  <c r="O824"/>
  <c r="M827"/>
  <c r="N826"/>
  <c r="O825"/>
  <c r="R825"/>
  <c r="M828"/>
  <c r="N827"/>
  <c r="R826"/>
  <c r="O826"/>
  <c r="M829"/>
  <c r="N828"/>
  <c r="R827"/>
  <c r="O827"/>
  <c r="M830"/>
  <c r="N829"/>
  <c r="R828"/>
  <c r="O828"/>
  <c r="M831"/>
  <c r="N830"/>
  <c r="O829"/>
  <c r="R829"/>
  <c r="M832"/>
  <c r="N831"/>
  <c r="O830"/>
  <c r="R830"/>
  <c r="M833"/>
  <c r="N832"/>
  <c r="R831"/>
  <c r="O831"/>
  <c r="M834"/>
  <c r="N833"/>
  <c r="O832"/>
  <c r="R832"/>
  <c r="M835"/>
  <c r="N834"/>
  <c r="O833"/>
  <c r="R833"/>
  <c r="M836"/>
  <c r="N835"/>
  <c r="R834"/>
  <c r="O834"/>
  <c r="M837"/>
  <c r="N836"/>
  <c r="R835"/>
  <c r="O835"/>
  <c r="M838"/>
  <c r="N837"/>
  <c r="R836"/>
  <c r="O836"/>
  <c r="M839"/>
  <c r="N838"/>
  <c r="R837"/>
  <c r="O837"/>
  <c r="M840"/>
  <c r="N839"/>
  <c r="O838"/>
  <c r="R838"/>
  <c r="M841"/>
  <c r="N840"/>
  <c r="O839"/>
  <c r="R839"/>
  <c r="M842"/>
  <c r="N841"/>
  <c r="O840"/>
  <c r="R840"/>
  <c r="M843"/>
  <c r="N842"/>
  <c r="O841"/>
  <c r="R841"/>
  <c r="M844"/>
  <c r="N843"/>
  <c r="O842"/>
  <c r="R842"/>
  <c r="M845"/>
  <c r="N844"/>
  <c r="O843"/>
  <c r="R843"/>
  <c r="M846"/>
  <c r="N845"/>
  <c r="O844"/>
  <c r="R844"/>
  <c r="M847"/>
  <c r="N846"/>
  <c r="O845"/>
  <c r="R845"/>
  <c r="M848"/>
  <c r="N847"/>
  <c r="O846"/>
  <c r="R846"/>
  <c r="M849"/>
  <c r="N848"/>
  <c r="R847"/>
  <c r="O847"/>
  <c r="M850"/>
  <c r="N849"/>
  <c r="R848"/>
  <c r="O848"/>
  <c r="M851"/>
  <c r="N850"/>
  <c r="R849"/>
  <c r="O849"/>
  <c r="M852"/>
  <c r="N851"/>
  <c r="O850"/>
  <c r="R850"/>
  <c r="M853"/>
  <c r="N852"/>
  <c r="O851"/>
  <c r="R851"/>
  <c r="M854"/>
  <c r="N853"/>
  <c r="O852"/>
  <c r="R852"/>
  <c r="M855"/>
  <c r="N854"/>
  <c r="R853"/>
  <c r="O853"/>
  <c r="M856"/>
  <c r="N855"/>
  <c r="O854"/>
  <c r="R854"/>
  <c r="M857"/>
  <c r="N856"/>
  <c r="R855"/>
  <c r="O855"/>
  <c r="M858"/>
  <c r="N857"/>
  <c r="O856"/>
  <c r="R856"/>
  <c r="M859"/>
  <c r="N858"/>
  <c r="R857"/>
  <c r="O857"/>
  <c r="M860"/>
  <c r="N859"/>
  <c r="O858"/>
  <c r="R858"/>
  <c r="M861"/>
  <c r="N860"/>
  <c r="O859"/>
  <c r="R859"/>
  <c r="M862"/>
  <c r="N861"/>
  <c r="R860"/>
  <c r="O860"/>
  <c r="M863"/>
  <c r="N862"/>
  <c r="O861"/>
  <c r="R861"/>
  <c r="M864"/>
  <c r="N863"/>
  <c r="O862"/>
  <c r="R862"/>
  <c r="M865"/>
  <c r="N864"/>
  <c r="O863"/>
  <c r="R863"/>
  <c r="M866"/>
  <c r="N865"/>
  <c r="O864"/>
  <c r="R864"/>
  <c r="M867"/>
  <c r="N866"/>
  <c r="O865"/>
  <c r="R865"/>
  <c r="M868"/>
  <c r="N867"/>
  <c r="O866"/>
  <c r="R866"/>
  <c r="M869"/>
  <c r="N868"/>
  <c r="R867"/>
  <c r="O867"/>
  <c r="M870"/>
  <c r="N869"/>
  <c r="O868"/>
  <c r="R868"/>
  <c r="M871"/>
  <c r="N870"/>
  <c r="O869"/>
  <c r="R869"/>
  <c r="M872"/>
  <c r="N871"/>
  <c r="R870"/>
  <c r="O870"/>
  <c r="M873"/>
  <c r="N872"/>
  <c r="O871"/>
  <c r="R871"/>
  <c r="M874"/>
  <c r="N873"/>
  <c r="O872"/>
  <c r="R872"/>
  <c r="M875"/>
  <c r="N874"/>
  <c r="R873"/>
  <c r="O873"/>
  <c r="M876"/>
  <c r="N875"/>
  <c r="R874"/>
  <c r="O874"/>
  <c r="M877"/>
  <c r="N876"/>
  <c r="R875"/>
  <c r="O875"/>
  <c r="M878"/>
  <c r="N877"/>
  <c r="O876"/>
  <c r="R876"/>
  <c r="M879"/>
  <c r="N878"/>
  <c r="O877"/>
  <c r="R877"/>
  <c r="M880"/>
  <c r="N879"/>
  <c r="O878"/>
  <c r="R878"/>
  <c r="M881"/>
  <c r="N880"/>
  <c r="R879"/>
  <c r="O879"/>
  <c r="M882"/>
  <c r="N881"/>
  <c r="R880"/>
  <c r="O880"/>
  <c r="M883"/>
  <c r="N882"/>
  <c r="R881"/>
  <c r="O881"/>
  <c r="M884"/>
  <c r="N883"/>
  <c r="O882"/>
  <c r="R882"/>
  <c r="M885"/>
  <c r="N884"/>
  <c r="R883"/>
  <c r="O883"/>
  <c r="M886"/>
  <c r="N885"/>
  <c r="R884"/>
  <c r="O884"/>
  <c r="M887"/>
  <c r="N886"/>
  <c r="O885"/>
  <c r="R885"/>
  <c r="M888"/>
  <c r="N887"/>
  <c r="O886"/>
  <c r="R886"/>
  <c r="M889"/>
  <c r="N888"/>
  <c r="O887"/>
  <c r="R887"/>
  <c r="M890"/>
  <c r="N889"/>
  <c r="O888"/>
  <c r="R888"/>
  <c r="M891"/>
  <c r="N890"/>
  <c r="O889"/>
  <c r="R889"/>
  <c r="M892"/>
  <c r="N891"/>
  <c r="O890"/>
  <c r="R890"/>
  <c r="M893"/>
  <c r="N892"/>
  <c r="R891"/>
  <c r="O891"/>
  <c r="M894"/>
  <c r="N893"/>
  <c r="O892"/>
  <c r="R892"/>
  <c r="M895"/>
  <c r="N894"/>
  <c r="O893"/>
  <c r="R893"/>
  <c r="M896"/>
  <c r="N895"/>
  <c r="R894"/>
  <c r="O894"/>
  <c r="M897"/>
  <c r="N896"/>
  <c r="R895"/>
  <c r="O895"/>
  <c r="M898"/>
  <c r="N897"/>
  <c r="O896"/>
  <c r="R896"/>
  <c r="M899"/>
  <c r="N898"/>
  <c r="O897"/>
  <c r="R897"/>
  <c r="M900"/>
  <c r="N899"/>
  <c r="R898"/>
  <c r="O898"/>
  <c r="M901"/>
  <c r="N900"/>
  <c r="R899"/>
  <c r="O899"/>
  <c r="M902"/>
  <c r="N901"/>
  <c r="O900"/>
  <c r="R900"/>
  <c r="M903"/>
  <c r="N902"/>
  <c r="O901"/>
  <c r="R901"/>
  <c r="M904"/>
  <c r="N903"/>
  <c r="O902"/>
  <c r="R902"/>
  <c r="M905"/>
  <c r="N904"/>
  <c r="O903"/>
  <c r="R903"/>
  <c r="M906"/>
  <c r="N905"/>
  <c r="O904"/>
  <c r="R904"/>
  <c r="M907"/>
  <c r="N906"/>
  <c r="O905"/>
  <c r="R905"/>
  <c r="M908"/>
  <c r="N907"/>
  <c r="O906"/>
  <c r="R906"/>
  <c r="M909"/>
  <c r="N908"/>
  <c r="R907"/>
  <c r="O907"/>
  <c r="M910"/>
  <c r="N909"/>
  <c r="O908"/>
  <c r="R908"/>
  <c r="M911"/>
  <c r="N910"/>
  <c r="R909"/>
  <c r="O909"/>
  <c r="M912"/>
  <c r="N911"/>
  <c r="O910"/>
  <c r="R910"/>
  <c r="M913"/>
  <c r="N912"/>
  <c r="R911"/>
  <c r="O911"/>
  <c r="M914"/>
  <c r="N913"/>
  <c r="O912"/>
  <c r="R912"/>
  <c r="M915"/>
  <c r="N914"/>
  <c r="O913"/>
  <c r="R913"/>
  <c r="M916"/>
  <c r="N915"/>
  <c r="O914"/>
  <c r="R914"/>
  <c r="M917"/>
  <c r="N916"/>
  <c r="R915"/>
  <c r="O915"/>
  <c r="M918"/>
  <c r="N917"/>
  <c r="R916"/>
  <c r="O916"/>
  <c r="M919"/>
  <c r="N918"/>
  <c r="R917"/>
  <c r="O917"/>
  <c r="M920"/>
  <c r="N919"/>
  <c r="O918"/>
  <c r="R918"/>
  <c r="M921"/>
  <c r="N920"/>
  <c r="R919"/>
  <c r="O919"/>
  <c r="M922"/>
  <c r="N921"/>
  <c r="O920"/>
  <c r="R920"/>
  <c r="M923"/>
  <c r="N922"/>
  <c r="R921"/>
  <c r="O921"/>
  <c r="M924"/>
  <c r="N923"/>
  <c r="O922"/>
  <c r="R922"/>
  <c r="M925"/>
  <c r="N924"/>
  <c r="O923"/>
  <c r="R923"/>
  <c r="M926"/>
  <c r="N925"/>
  <c r="R924"/>
  <c r="O924"/>
  <c r="M927"/>
  <c r="N926"/>
  <c r="O925"/>
  <c r="R925"/>
  <c r="M928"/>
  <c r="N927"/>
  <c r="O926"/>
  <c r="R926"/>
  <c r="M929"/>
  <c r="N928"/>
  <c r="O927"/>
  <c r="R927"/>
  <c r="M930"/>
  <c r="N929"/>
  <c r="O928"/>
  <c r="R928"/>
  <c r="M931"/>
  <c r="N930"/>
  <c r="R929"/>
  <c r="O929"/>
  <c r="M932"/>
  <c r="N931"/>
  <c r="O930"/>
  <c r="R930"/>
  <c r="M933"/>
  <c r="N932"/>
  <c r="O931"/>
  <c r="R931"/>
  <c r="M934"/>
  <c r="N933"/>
  <c r="R932"/>
  <c r="O932"/>
  <c r="M935"/>
  <c r="N934"/>
  <c r="O933"/>
  <c r="R933"/>
  <c r="M936"/>
  <c r="N935"/>
  <c r="R934"/>
  <c r="O934"/>
  <c r="M937"/>
  <c r="N936"/>
  <c r="O935"/>
  <c r="R935"/>
  <c r="M938"/>
  <c r="N937"/>
  <c r="O936"/>
  <c r="R936"/>
  <c r="M939"/>
  <c r="N938"/>
  <c r="O937"/>
  <c r="R937"/>
  <c r="M940"/>
  <c r="N939"/>
  <c r="O938"/>
  <c r="R938"/>
  <c r="R939"/>
  <c r="O939"/>
  <c r="M941"/>
  <c r="N940"/>
  <c r="R940"/>
  <c r="O940"/>
  <c r="N941"/>
  <c r="M942"/>
  <c r="N942"/>
  <c r="M943"/>
  <c r="R941"/>
  <c r="O941"/>
  <c r="N943"/>
  <c r="M944"/>
  <c r="O942"/>
  <c r="R942"/>
  <c r="N944"/>
  <c r="M945"/>
  <c r="R943"/>
  <c r="O943"/>
  <c r="N945"/>
  <c r="M946"/>
  <c r="R944"/>
  <c r="O944"/>
  <c r="M947"/>
  <c r="N946"/>
  <c r="O945"/>
  <c r="R945"/>
  <c r="N947"/>
  <c r="M948"/>
  <c r="R946"/>
  <c r="O946"/>
  <c r="R947"/>
  <c r="O947"/>
  <c r="M949"/>
  <c r="N948"/>
  <c r="M950"/>
  <c r="N949"/>
  <c r="O948"/>
  <c r="R948"/>
  <c r="M951"/>
  <c r="N950"/>
  <c r="O949"/>
  <c r="R949"/>
  <c r="M952"/>
  <c r="N951"/>
  <c r="O950"/>
  <c r="R950"/>
  <c r="M953"/>
  <c r="N952"/>
  <c r="R951"/>
  <c r="O951"/>
  <c r="M954"/>
  <c r="N953"/>
  <c r="O952"/>
  <c r="R952"/>
  <c r="M955"/>
  <c r="N954"/>
  <c r="O953"/>
  <c r="R953"/>
  <c r="M956"/>
  <c r="N955"/>
  <c r="O954"/>
  <c r="R954"/>
  <c r="M957"/>
  <c r="N956"/>
  <c r="R955"/>
  <c r="O955"/>
  <c r="M958"/>
  <c r="N957"/>
  <c r="O956"/>
  <c r="R956"/>
  <c r="M959"/>
  <c r="N958"/>
  <c r="O957"/>
  <c r="R957"/>
  <c r="M960"/>
  <c r="N959"/>
  <c r="R958"/>
  <c r="O958"/>
  <c r="M961"/>
  <c r="N960"/>
  <c r="O959"/>
  <c r="R959"/>
  <c r="M962"/>
  <c r="N961"/>
  <c r="O960"/>
  <c r="R960"/>
  <c r="M963"/>
  <c r="N962"/>
  <c r="O961"/>
  <c r="R961"/>
  <c r="M964"/>
  <c r="N963"/>
  <c r="O962"/>
  <c r="R962"/>
  <c r="M965"/>
  <c r="N964"/>
  <c r="R963"/>
  <c r="O963"/>
  <c r="M966"/>
  <c r="N965"/>
  <c r="R964"/>
  <c r="O964"/>
  <c r="M967"/>
  <c r="N966"/>
  <c r="R965"/>
  <c r="O965"/>
  <c r="M968"/>
  <c r="N967"/>
  <c r="O966"/>
  <c r="R966"/>
  <c r="M969"/>
  <c r="N968"/>
  <c r="O967"/>
  <c r="R967"/>
  <c r="M970"/>
  <c r="N969"/>
  <c r="O968"/>
  <c r="R968"/>
  <c r="M971"/>
  <c r="N970"/>
  <c r="R969"/>
  <c r="O969"/>
  <c r="M972"/>
  <c r="N971"/>
  <c r="R970"/>
  <c r="O970"/>
  <c r="M973"/>
  <c r="N972"/>
  <c r="R971"/>
  <c r="O971"/>
  <c r="M974"/>
  <c r="N973"/>
  <c r="O972"/>
  <c r="R972"/>
  <c r="M975"/>
  <c r="N974"/>
  <c r="R973"/>
  <c r="O973"/>
  <c r="M976"/>
  <c r="N975"/>
  <c r="O974"/>
  <c r="R974"/>
  <c r="M977"/>
  <c r="N976"/>
  <c r="R975"/>
  <c r="O975"/>
  <c r="M978"/>
  <c r="N977"/>
  <c r="R976"/>
  <c r="O976"/>
  <c r="M979"/>
  <c r="N978"/>
  <c r="R977"/>
  <c r="O977"/>
  <c r="M980"/>
  <c r="N979"/>
  <c r="O978"/>
  <c r="R978"/>
  <c r="M981"/>
  <c r="N980"/>
  <c r="R979"/>
  <c r="O979"/>
  <c r="M982"/>
  <c r="N981"/>
  <c r="O980"/>
  <c r="R980"/>
  <c r="M983"/>
  <c r="N982"/>
  <c r="O981"/>
  <c r="R981"/>
  <c r="M984"/>
  <c r="N983"/>
  <c r="O982"/>
  <c r="R982"/>
  <c r="M985"/>
  <c r="N984"/>
  <c r="R983"/>
  <c r="O983"/>
  <c r="M986"/>
  <c r="N985"/>
  <c r="R984"/>
  <c r="O984"/>
  <c r="M987"/>
  <c r="N986"/>
  <c r="O985"/>
  <c r="R985"/>
  <c r="M988"/>
  <c r="N987"/>
  <c r="R986"/>
  <c r="O986"/>
  <c r="M989"/>
  <c r="N988"/>
  <c r="O987"/>
  <c r="R987"/>
  <c r="M990"/>
  <c r="N989"/>
  <c r="O988"/>
  <c r="R988"/>
  <c r="M991"/>
  <c r="N990"/>
  <c r="R989"/>
  <c r="O989"/>
  <c r="M992"/>
  <c r="N991"/>
  <c r="R990"/>
  <c r="O990"/>
  <c r="M993"/>
  <c r="N992"/>
  <c r="O991"/>
  <c r="R991"/>
  <c r="M994"/>
  <c r="N993"/>
  <c r="O992"/>
  <c r="R992"/>
  <c r="M995"/>
  <c r="N994"/>
  <c r="R993"/>
  <c r="O993"/>
  <c r="M996"/>
  <c r="N995"/>
  <c r="R994"/>
  <c r="O994"/>
  <c r="M997"/>
  <c r="N996"/>
  <c r="O995"/>
  <c r="R995"/>
  <c r="M998"/>
  <c r="N997"/>
  <c r="R996"/>
  <c r="O996"/>
  <c r="M999"/>
  <c r="N998"/>
  <c r="R997"/>
  <c r="O997"/>
  <c r="M1000"/>
  <c r="N999"/>
  <c r="R998"/>
  <c r="O998"/>
  <c r="M1001"/>
  <c r="N1000"/>
  <c r="R999"/>
  <c r="O999"/>
  <c r="M1002"/>
  <c r="N1001"/>
  <c r="R1000"/>
  <c r="O1000"/>
  <c r="M1003"/>
  <c r="N1002"/>
  <c r="O1001"/>
  <c r="R1001"/>
  <c r="M1004"/>
  <c r="N1003"/>
  <c r="O1002"/>
  <c r="R1002"/>
  <c r="M1005"/>
  <c r="N1004"/>
  <c r="O1003"/>
  <c r="R1003"/>
  <c r="M1006"/>
  <c r="N1005"/>
  <c r="O1004"/>
  <c r="R1004"/>
  <c r="M1007"/>
  <c r="N1006"/>
  <c r="O1005"/>
  <c r="R1005"/>
  <c r="M1008"/>
  <c r="N1007"/>
  <c r="O1006"/>
  <c r="R1006"/>
  <c r="M1009"/>
  <c r="N1008"/>
  <c r="O1007"/>
  <c r="R1007"/>
  <c r="M1010"/>
  <c r="N1009"/>
  <c r="O1008"/>
  <c r="R1008"/>
  <c r="M1011"/>
  <c r="N1010"/>
  <c r="O1009"/>
  <c r="R1009"/>
  <c r="M1012"/>
  <c r="N1011"/>
  <c r="O1010"/>
  <c r="R1010"/>
  <c r="M1013"/>
  <c r="N1012"/>
  <c r="O1011"/>
  <c r="R1011"/>
  <c r="M1014"/>
  <c r="N1013"/>
  <c r="O1012"/>
  <c r="R1012"/>
  <c r="M1015"/>
  <c r="N1014"/>
  <c r="O1013"/>
  <c r="R1013"/>
  <c r="M1016"/>
  <c r="N1015"/>
  <c r="R1014"/>
  <c r="O1014"/>
  <c r="M1017"/>
  <c r="N1016"/>
  <c r="O1015"/>
  <c r="R1015"/>
  <c r="M1018"/>
  <c r="N1017"/>
  <c r="R1016"/>
  <c r="O1016"/>
  <c r="M1019"/>
  <c r="N1018"/>
  <c r="O1017"/>
  <c r="R1017"/>
  <c r="M1020"/>
  <c r="N1019"/>
  <c r="O1018"/>
  <c r="R1018"/>
  <c r="M1021"/>
  <c r="N1020"/>
  <c r="R1019"/>
  <c r="O1019"/>
  <c r="M1022"/>
  <c r="N1021"/>
  <c r="O1020"/>
  <c r="R1020"/>
  <c r="M1023"/>
  <c r="N1022"/>
  <c r="R1021"/>
  <c r="O1021"/>
  <c r="M1024"/>
  <c r="N1023"/>
  <c r="O1022"/>
  <c r="R1022"/>
  <c r="M1025"/>
  <c r="N1024"/>
  <c r="R1023"/>
  <c r="O1023"/>
  <c r="M1026"/>
  <c r="N1025"/>
  <c r="O1024"/>
  <c r="R1024"/>
  <c r="M1027"/>
  <c r="N1026"/>
  <c r="O1025"/>
  <c r="R1025"/>
  <c r="M1028"/>
  <c r="N1027"/>
  <c r="O1026"/>
  <c r="R1026"/>
  <c r="M1029"/>
  <c r="N1028"/>
  <c r="O1027"/>
  <c r="R1027"/>
  <c r="M1030"/>
  <c r="N1029"/>
  <c r="O1028"/>
  <c r="R1028"/>
  <c r="M1031"/>
  <c r="N1030"/>
  <c r="R1029"/>
  <c r="O1029"/>
  <c r="M1032"/>
  <c r="N1031"/>
  <c r="O1030"/>
  <c r="R1030"/>
  <c r="M1033"/>
  <c r="N1032"/>
  <c r="R1031"/>
  <c r="O1031"/>
  <c r="M1034"/>
  <c r="N1033"/>
  <c r="R1032"/>
  <c r="O1032"/>
  <c r="M1035"/>
  <c r="N1034"/>
  <c r="O1033"/>
  <c r="R1033"/>
  <c r="M1036"/>
  <c r="N1035"/>
  <c r="O1034"/>
  <c r="R1034"/>
  <c r="M1037"/>
  <c r="N1036"/>
  <c r="O1035"/>
  <c r="R1035"/>
  <c r="M1038"/>
  <c r="N1037"/>
  <c r="R1036"/>
  <c r="O1036"/>
  <c r="M1039"/>
  <c r="N1038"/>
  <c r="O1037"/>
  <c r="R1037"/>
  <c r="M1040"/>
  <c r="N1039"/>
  <c r="O1038"/>
  <c r="R1038"/>
  <c r="M1041"/>
  <c r="N1040"/>
  <c r="O1039"/>
  <c r="R1039"/>
  <c r="N1041"/>
  <c r="M1042"/>
  <c r="O1040"/>
  <c r="R1040"/>
  <c r="O1041"/>
  <c r="R1041"/>
  <c r="M1043"/>
  <c r="N1042"/>
  <c r="M1044"/>
  <c r="N1043"/>
  <c r="O1042"/>
  <c r="R1042"/>
  <c r="M1045"/>
  <c r="N1044"/>
  <c r="R1043"/>
  <c r="O1043"/>
  <c r="P1042"/>
  <c r="M1046"/>
  <c r="N1045"/>
  <c r="P1041"/>
  <c r="W1042"/>
  <c r="W1043"/>
  <c r="Q1042"/>
  <c r="O1044"/>
  <c r="P1044"/>
  <c r="R1044"/>
  <c r="W1044"/>
  <c r="Q1044"/>
  <c r="O1045"/>
  <c r="P1045"/>
  <c r="R1045"/>
  <c r="Q1041"/>
  <c r="P1040"/>
  <c r="W1041"/>
  <c r="M1047"/>
  <c r="N1046"/>
  <c r="P1039"/>
  <c r="W1040"/>
  <c r="Q1040"/>
  <c r="M1048"/>
  <c r="N1047"/>
  <c r="W1045"/>
  <c r="Q1045"/>
  <c r="O1046"/>
  <c r="P1046"/>
  <c r="R1046"/>
  <c r="Q1039"/>
  <c r="P1038"/>
  <c r="Q1046"/>
  <c r="W1046"/>
  <c r="M1049"/>
  <c r="N1048"/>
  <c r="R1047"/>
  <c r="O1047"/>
  <c r="P1047"/>
  <c r="M1050"/>
  <c r="N1049"/>
  <c r="Q1038"/>
  <c r="P1037"/>
  <c r="W1047"/>
  <c r="Q1047"/>
  <c r="O1048"/>
  <c r="P1048"/>
  <c r="R1048"/>
  <c r="W1039"/>
  <c r="W1048"/>
  <c r="Q1048"/>
  <c r="M1051"/>
  <c r="N1050"/>
  <c r="W1038"/>
  <c r="Q1037"/>
  <c r="P1036"/>
  <c r="W1037"/>
  <c r="O1049"/>
  <c r="P1049"/>
  <c r="R1049"/>
  <c r="R1050"/>
  <c r="O1050"/>
  <c r="P1050"/>
  <c r="Q1049"/>
  <c r="W1049"/>
  <c r="Q1036"/>
  <c r="P1035"/>
  <c r="W1036"/>
  <c r="M1052"/>
  <c r="N1051"/>
  <c r="O1051"/>
  <c r="P1051"/>
  <c r="R1051"/>
  <c r="P1034"/>
  <c r="Q1035"/>
  <c r="W1035"/>
  <c r="Q1050"/>
  <c r="W1050"/>
  <c r="N1052"/>
  <c r="M1053"/>
  <c r="N1053"/>
  <c r="M1054"/>
  <c r="O1052"/>
  <c r="P1052"/>
  <c r="R1052"/>
  <c r="Q1034"/>
  <c r="P1033"/>
  <c r="W1034"/>
  <c r="W1051"/>
  <c r="Q1051"/>
  <c r="M1055"/>
  <c r="N1054"/>
  <c r="P1032"/>
  <c r="Q1033"/>
  <c r="W1052"/>
  <c r="Q1052"/>
  <c r="O1053"/>
  <c r="P1053"/>
  <c r="R1053"/>
  <c r="M1056"/>
  <c r="N1055"/>
  <c r="W1053"/>
  <c r="Q1053"/>
  <c r="W1033"/>
  <c r="P1031"/>
  <c r="Q1032"/>
  <c r="O1054"/>
  <c r="P1054"/>
  <c r="R1054"/>
  <c r="W1032"/>
  <c r="P1030"/>
  <c r="Q1031"/>
  <c r="W1031"/>
  <c r="N1056"/>
  <c r="M1057"/>
  <c r="W1054"/>
  <c r="Q1054"/>
  <c r="O1055"/>
  <c r="P1055"/>
  <c r="R1055"/>
  <c r="W1055"/>
  <c r="Q1055"/>
  <c r="N1057"/>
  <c r="M1058"/>
  <c r="Q1030"/>
  <c r="P1029"/>
  <c r="W1030"/>
  <c r="R1056"/>
  <c r="O1056"/>
  <c r="P1056"/>
  <c r="M1059"/>
  <c r="N1058"/>
  <c r="W1056"/>
  <c r="Q1056"/>
  <c r="Q1029"/>
  <c r="P1028"/>
  <c r="W1029"/>
  <c r="O1057"/>
  <c r="P1057"/>
  <c r="R1057"/>
  <c r="P1027"/>
  <c r="Q1028"/>
  <c r="W1028"/>
  <c r="M1060"/>
  <c r="N1059"/>
  <c r="W1057"/>
  <c r="Q1057"/>
  <c r="R1058"/>
  <c r="O1058"/>
  <c r="P1058"/>
  <c r="W1058"/>
  <c r="Q1058"/>
  <c r="P1026"/>
  <c r="Q1027"/>
  <c r="W1027"/>
  <c r="M1061"/>
  <c r="N1060"/>
  <c r="O1059"/>
  <c r="P1059"/>
  <c r="R1059"/>
  <c r="Q1026"/>
  <c r="P1025"/>
  <c r="W1026"/>
  <c r="W1059"/>
  <c r="Q1059"/>
  <c r="N1061"/>
  <c r="M1062"/>
  <c r="O1060"/>
  <c r="P1060"/>
  <c r="R1060"/>
  <c r="N1062"/>
  <c r="M1063"/>
  <c r="Q1060"/>
  <c r="W1060"/>
  <c r="O1061"/>
  <c r="P1061"/>
  <c r="R1061"/>
  <c r="P1024"/>
  <c r="Q1025"/>
  <c r="W1025"/>
  <c r="P1023"/>
  <c r="Q1024"/>
  <c r="W1024"/>
  <c r="O1062"/>
  <c r="P1062"/>
  <c r="R1062"/>
  <c r="W1061"/>
  <c r="Q1061"/>
  <c r="N1063"/>
  <c r="M1064"/>
  <c r="M1065"/>
  <c r="N1064"/>
  <c r="O1063"/>
  <c r="P1063"/>
  <c r="R1063"/>
  <c r="W1062"/>
  <c r="Q1062"/>
  <c r="P1022"/>
  <c r="Q1023"/>
  <c r="W1023"/>
  <c r="M1066"/>
  <c r="N1065"/>
  <c r="R1064"/>
  <c r="O1064"/>
  <c r="P1064"/>
  <c r="P1021"/>
  <c r="Q1022"/>
  <c r="W1022"/>
  <c r="W1063"/>
  <c r="Q1063"/>
  <c r="N1066"/>
  <c r="M1067"/>
  <c r="P1020"/>
  <c r="Q1021"/>
  <c r="W1064"/>
  <c r="Q1064"/>
  <c r="R1065"/>
  <c r="O1065"/>
  <c r="P1065"/>
  <c r="W1065"/>
  <c r="Q1065"/>
  <c r="Q1020"/>
  <c r="P1019"/>
  <c r="W1020"/>
  <c r="R1066"/>
  <c r="O1066"/>
  <c r="P1066"/>
  <c r="W1021"/>
  <c r="N1067"/>
  <c r="M1068"/>
  <c r="O1067"/>
  <c r="P1067"/>
  <c r="R1067"/>
  <c r="P1018"/>
  <c r="Q1019"/>
  <c r="N1068"/>
  <c r="M1069"/>
  <c r="W1066"/>
  <c r="Q1066"/>
  <c r="N1069"/>
  <c r="M1070"/>
  <c r="W1067"/>
  <c r="Q1067"/>
  <c r="O1068"/>
  <c r="P1068"/>
  <c r="R1068"/>
  <c r="W1019"/>
  <c r="Q1018"/>
  <c r="P1017"/>
  <c r="W1018"/>
  <c r="R1069"/>
  <c r="O1069"/>
  <c r="P1069"/>
  <c r="Q1017"/>
  <c r="P1016"/>
  <c r="Q1068"/>
  <c r="W1068"/>
  <c r="M1071"/>
  <c r="N1070"/>
  <c r="W1017"/>
  <c r="M1072"/>
  <c r="N1071"/>
  <c r="R1070"/>
  <c r="O1070"/>
  <c r="P1070"/>
  <c r="Q1069"/>
  <c r="W1069"/>
  <c r="Q1016"/>
  <c r="P1015"/>
  <c r="Q1015"/>
  <c r="P1014"/>
  <c r="W1015"/>
  <c r="M1073"/>
  <c r="N1072"/>
  <c r="W1016"/>
  <c r="W1070"/>
  <c r="Q1070"/>
  <c r="O1071"/>
  <c r="P1071"/>
  <c r="R1071"/>
  <c r="W1071"/>
  <c r="Q1071"/>
  <c r="N1073"/>
  <c r="M1074"/>
  <c r="P1013"/>
  <c r="W1014"/>
  <c r="Q1014"/>
  <c r="R1072"/>
  <c r="O1072"/>
  <c r="P1072"/>
  <c r="W1072"/>
  <c r="Q1072"/>
  <c r="Q1013"/>
  <c r="P1012"/>
  <c r="W1013"/>
  <c r="M1075"/>
  <c r="N1074"/>
  <c r="O1073"/>
  <c r="P1073"/>
  <c r="R1073"/>
  <c r="W1073"/>
  <c r="Q1073"/>
  <c r="N1075"/>
  <c r="M1076"/>
  <c r="P1011"/>
  <c r="Q1012"/>
  <c r="R1074"/>
  <c r="O1074"/>
  <c r="P1074"/>
  <c r="R1075"/>
  <c r="O1075"/>
  <c r="P1075"/>
  <c r="W1074"/>
  <c r="Q1074"/>
  <c r="W1012"/>
  <c r="Q1011"/>
  <c r="P1010"/>
  <c r="M1077"/>
  <c r="N1076"/>
  <c r="N1077"/>
  <c r="M1078"/>
  <c r="Q1010"/>
  <c r="P1009"/>
  <c r="W1075"/>
  <c r="Q1075"/>
  <c r="R1076"/>
  <c r="O1076"/>
  <c r="P1076"/>
  <c r="W1011"/>
  <c r="P1008"/>
  <c r="Q1009"/>
  <c r="O1077"/>
  <c r="P1077"/>
  <c r="R1077"/>
  <c r="W1076"/>
  <c r="Q1076"/>
  <c r="W1010"/>
  <c r="N1078"/>
  <c r="M1079"/>
  <c r="Q1008"/>
  <c r="P1007"/>
  <c r="W1008"/>
  <c r="M1080"/>
  <c r="N1079"/>
  <c r="W1009"/>
  <c r="O1078"/>
  <c r="P1078"/>
  <c r="R1078"/>
  <c r="W1077"/>
  <c r="Q1077"/>
  <c r="W1078"/>
  <c r="Q1078"/>
  <c r="R1079"/>
  <c r="O1079"/>
  <c r="P1079"/>
  <c r="Q1007"/>
  <c r="P1006"/>
  <c r="M1081"/>
  <c r="N1080"/>
  <c r="M1082"/>
  <c r="N1081"/>
  <c r="Q1006"/>
  <c r="P1005"/>
  <c r="O1080"/>
  <c r="P1080"/>
  <c r="R1080"/>
  <c r="W1007"/>
  <c r="Q1079"/>
  <c r="W1079"/>
  <c r="P1004"/>
  <c r="Q1005"/>
  <c r="W1005"/>
  <c r="W1080"/>
  <c r="Q1080"/>
  <c r="W1006"/>
  <c r="O1081"/>
  <c r="P1081"/>
  <c r="R1081"/>
  <c r="M1083"/>
  <c r="N1082"/>
  <c r="O1082"/>
  <c r="P1082"/>
  <c r="R1082"/>
  <c r="Q1004"/>
  <c r="P1003"/>
  <c r="M1084"/>
  <c r="N1083"/>
  <c r="W1081"/>
  <c r="Q1081"/>
  <c r="W1004"/>
  <c r="W1082"/>
  <c r="Q1082"/>
  <c r="N1084"/>
  <c r="M1085"/>
  <c r="R1083"/>
  <c r="O1083"/>
  <c r="P1083"/>
  <c r="Q1003"/>
  <c r="P1002"/>
  <c r="W1003"/>
  <c r="W1083"/>
  <c r="Q1083"/>
  <c r="N1085"/>
  <c r="M1086"/>
  <c r="R1084"/>
  <c r="O1084"/>
  <c r="P1084"/>
  <c r="P1001"/>
  <c r="Q1002"/>
  <c r="Q1001"/>
  <c r="P1000"/>
  <c r="W1001"/>
  <c r="O1085"/>
  <c r="P1085"/>
  <c r="R1085"/>
  <c r="W1002"/>
  <c r="W1084"/>
  <c r="Q1084"/>
  <c r="N1086"/>
  <c r="M1087"/>
  <c r="N1087"/>
  <c r="M1088"/>
  <c r="R1086"/>
  <c r="O1086"/>
  <c r="P1086"/>
  <c r="W1085"/>
  <c r="Q1085"/>
  <c r="Q1000"/>
  <c r="P999"/>
  <c r="W1000"/>
  <c r="P998"/>
  <c r="Q999"/>
  <c r="W999"/>
  <c r="W1086"/>
  <c r="Q1086"/>
  <c r="M1089"/>
  <c r="N1088"/>
  <c r="O1087"/>
  <c r="P1087"/>
  <c r="R1087"/>
  <c r="W1087"/>
  <c r="Q1087"/>
  <c r="N1089"/>
  <c r="M1090"/>
  <c r="P997"/>
  <c r="W998"/>
  <c r="Q998"/>
  <c r="O1088"/>
  <c r="P1088"/>
  <c r="R1088"/>
  <c r="W1088"/>
  <c r="Q1088"/>
  <c r="P996"/>
  <c r="Q997"/>
  <c r="W997"/>
  <c r="N1090"/>
  <c r="M1091"/>
  <c r="O1089"/>
  <c r="P1089"/>
  <c r="R1089"/>
  <c r="N1091"/>
  <c r="M1092"/>
  <c r="O1090"/>
  <c r="P1090"/>
  <c r="R1090"/>
  <c r="P995"/>
  <c r="Q996"/>
  <c r="W996"/>
  <c r="W1089"/>
  <c r="Q1089"/>
  <c r="P994"/>
  <c r="Q995"/>
  <c r="W995"/>
  <c r="W1090"/>
  <c r="Q1090"/>
  <c r="R1091"/>
  <c r="O1091"/>
  <c r="P1091"/>
  <c r="N1092"/>
  <c r="M1093"/>
  <c r="M1094"/>
  <c r="N1093"/>
  <c r="W1091"/>
  <c r="Q1091"/>
  <c r="R1092"/>
  <c r="O1092"/>
  <c r="P1092"/>
  <c r="P993"/>
  <c r="Q994"/>
  <c r="W994"/>
  <c r="P992"/>
  <c r="Q993"/>
  <c r="W993"/>
  <c r="W1092"/>
  <c r="Q1092"/>
  <c r="N1094"/>
  <c r="M1095"/>
  <c r="O1093"/>
  <c r="P1093"/>
  <c r="R1093"/>
  <c r="N1095"/>
  <c r="M1096"/>
  <c r="W1093"/>
  <c r="Q1093"/>
  <c r="R1094"/>
  <c r="O1094"/>
  <c r="P1094"/>
  <c r="Q992"/>
  <c r="P991"/>
  <c r="W992"/>
  <c r="W1094"/>
  <c r="Q1094"/>
  <c r="O1095"/>
  <c r="P1095"/>
  <c r="R1095"/>
  <c r="Q991"/>
  <c r="P990"/>
  <c r="M1097"/>
  <c r="N1096"/>
  <c r="W991"/>
  <c r="O1096"/>
  <c r="P1096"/>
  <c r="R1096"/>
  <c r="P989"/>
  <c r="Q990"/>
  <c r="W990"/>
  <c r="W1095"/>
  <c r="Q1095"/>
  <c r="N1097"/>
  <c r="M1098"/>
  <c r="R1097"/>
  <c r="O1097"/>
  <c r="P1097"/>
  <c r="Q989"/>
  <c r="P988"/>
  <c r="W989"/>
  <c r="M1099"/>
  <c r="N1098"/>
  <c r="W1096"/>
  <c r="Q1096"/>
  <c r="N1099"/>
  <c r="M1100"/>
  <c r="W1097"/>
  <c r="Q1097"/>
  <c r="R1098"/>
  <c r="O1098"/>
  <c r="P1098"/>
  <c r="P987"/>
  <c r="W988"/>
  <c r="Q988"/>
  <c r="P986"/>
  <c r="Q987"/>
  <c r="W987"/>
  <c r="N1100"/>
  <c r="M1101"/>
  <c r="W1098"/>
  <c r="Q1098"/>
  <c r="R1099"/>
  <c r="O1099"/>
  <c r="P1099"/>
  <c r="M1102"/>
  <c r="N1101"/>
  <c r="W1099"/>
  <c r="Q1099"/>
  <c r="R1100"/>
  <c r="O1100"/>
  <c r="P1100"/>
  <c r="P985"/>
  <c r="Q986"/>
  <c r="W986"/>
  <c r="P984"/>
  <c r="Q985"/>
  <c r="W985"/>
  <c r="O1101"/>
  <c r="P1101"/>
  <c r="R1101"/>
  <c r="W1100"/>
  <c r="Q1100"/>
  <c r="M1103"/>
  <c r="N1102"/>
  <c r="N1103"/>
  <c r="M1104"/>
  <c r="Q984"/>
  <c r="P983"/>
  <c r="R1102"/>
  <c r="O1102"/>
  <c r="P1102"/>
  <c r="W1101"/>
  <c r="Q1101"/>
  <c r="W1102"/>
  <c r="Q1102"/>
  <c r="M1105"/>
  <c r="N1104"/>
  <c r="W984"/>
  <c r="Q983"/>
  <c r="P982"/>
  <c r="R1103"/>
  <c r="O1103"/>
  <c r="P1103"/>
  <c r="W1103"/>
  <c r="Q1103"/>
  <c r="W983"/>
  <c r="P981"/>
  <c r="Q982"/>
  <c r="M1106"/>
  <c r="N1105"/>
  <c r="O1104"/>
  <c r="P1104"/>
  <c r="R1104"/>
  <c r="W1104"/>
  <c r="Q1104"/>
  <c r="N1106"/>
  <c r="M1107"/>
  <c r="O1105"/>
  <c r="P1105"/>
  <c r="R1105"/>
  <c r="W982"/>
  <c r="Q981"/>
  <c r="P980"/>
  <c r="N1107"/>
  <c r="M1108"/>
  <c r="W981"/>
  <c r="Q980"/>
  <c r="P979"/>
  <c r="W1105"/>
  <c r="Q1105"/>
  <c r="O1106"/>
  <c r="P1106"/>
  <c r="R1106"/>
  <c r="R1107"/>
  <c r="O1107"/>
  <c r="P1107"/>
  <c r="W1106"/>
  <c r="Q1106"/>
  <c r="N1108"/>
  <c r="M1109"/>
  <c r="W980"/>
  <c r="P978"/>
  <c r="Q979"/>
  <c r="W979"/>
  <c r="N1109"/>
  <c r="M1110"/>
  <c r="O1108"/>
  <c r="P1108"/>
  <c r="R1108"/>
  <c r="W1107"/>
  <c r="Q1107"/>
  <c r="Q978"/>
  <c r="P977"/>
  <c r="W978"/>
  <c r="Q977"/>
  <c r="P976"/>
  <c r="Q1108"/>
  <c r="W1108"/>
  <c r="R1109"/>
  <c r="O1109"/>
  <c r="P1109"/>
  <c r="N1110"/>
  <c r="M1111"/>
  <c r="Q976"/>
  <c r="P975"/>
  <c r="R1110"/>
  <c r="O1110"/>
  <c r="P1110"/>
  <c r="W1109"/>
  <c r="Q1109"/>
  <c r="W977"/>
  <c r="M1112"/>
  <c r="N1111"/>
  <c r="N1112"/>
  <c r="M1113"/>
  <c r="W976"/>
  <c r="P974"/>
  <c r="Q975"/>
  <c r="W975"/>
  <c r="O1111"/>
  <c r="P1111"/>
  <c r="R1111"/>
  <c r="W1110"/>
  <c r="Q1110"/>
  <c r="O1112"/>
  <c r="P1112"/>
  <c r="R1112"/>
  <c r="W1111"/>
  <c r="Q1111"/>
  <c r="P973"/>
  <c r="Q974"/>
  <c r="N1113"/>
  <c r="M1114"/>
  <c r="N1114"/>
  <c r="M1115"/>
  <c r="W974"/>
  <c r="Q973"/>
  <c r="P972"/>
  <c r="W973"/>
  <c r="R1113"/>
  <c r="O1113"/>
  <c r="P1113"/>
  <c r="Q1112"/>
  <c r="W1112"/>
  <c r="N1115"/>
  <c r="M1116"/>
  <c r="W1113"/>
  <c r="Q1113"/>
  <c r="Q972"/>
  <c r="P971"/>
  <c r="O1114"/>
  <c r="P1114"/>
  <c r="R1114"/>
  <c r="M1117"/>
  <c r="N1116"/>
  <c r="W1114"/>
  <c r="Q1114"/>
  <c r="W972"/>
  <c r="Q971"/>
  <c r="P970"/>
  <c r="R1115"/>
  <c r="O1115"/>
  <c r="P1115"/>
  <c r="Q1115"/>
  <c r="W1115"/>
  <c r="Q970"/>
  <c r="P969"/>
  <c r="W970"/>
  <c r="R1116"/>
  <c r="O1116"/>
  <c r="P1116"/>
  <c r="W971"/>
  <c r="M1118"/>
  <c r="N1117"/>
  <c r="R1117"/>
  <c r="O1117"/>
  <c r="P1117"/>
  <c r="M1119"/>
  <c r="N1118"/>
  <c r="W1116"/>
  <c r="Q1116"/>
  <c r="P968"/>
  <c r="W969"/>
  <c r="Q969"/>
  <c r="M1120"/>
  <c r="N1119"/>
  <c r="Q968"/>
  <c r="P967"/>
  <c r="W968"/>
  <c r="O1118"/>
  <c r="P1118"/>
  <c r="R1118"/>
  <c r="Q1117"/>
  <c r="W1117"/>
  <c r="W1118"/>
  <c r="Q1118"/>
  <c r="M1121"/>
  <c r="N1120"/>
  <c r="Q967"/>
  <c r="P966"/>
  <c r="W967"/>
  <c r="O1119"/>
  <c r="P1119"/>
  <c r="R1119"/>
  <c r="Q1119"/>
  <c r="W1119"/>
  <c r="R1120"/>
  <c r="O1120"/>
  <c r="P1120"/>
  <c r="M1122"/>
  <c r="N1121"/>
  <c r="P965"/>
  <c r="W966"/>
  <c r="Q966"/>
  <c r="R1121"/>
  <c r="O1121"/>
  <c r="P1121"/>
  <c r="N1122"/>
  <c r="M1123"/>
  <c r="P964"/>
  <c r="Q965"/>
  <c r="W1120"/>
  <c r="Q1120"/>
  <c r="R1122"/>
  <c r="O1122"/>
  <c r="P1122"/>
  <c r="M1124"/>
  <c r="N1123"/>
  <c r="W1121"/>
  <c r="Q1121"/>
  <c r="W965"/>
  <c r="P963"/>
  <c r="Q964"/>
  <c r="W964"/>
  <c r="Q963"/>
  <c r="P962"/>
  <c r="W963"/>
  <c r="O1123"/>
  <c r="P1123"/>
  <c r="R1123"/>
  <c r="W1122"/>
  <c r="Q1122"/>
  <c r="N1124"/>
  <c r="M1125"/>
  <c r="M1126"/>
  <c r="N1125"/>
  <c r="Q1123"/>
  <c r="W1123"/>
  <c r="R1124"/>
  <c r="O1124"/>
  <c r="P1124"/>
  <c r="Q962"/>
  <c r="P961"/>
  <c r="W962"/>
  <c r="Q1124"/>
  <c r="W1124"/>
  <c r="M1127"/>
  <c r="N1126"/>
  <c r="Q961"/>
  <c r="P960"/>
  <c r="W961"/>
  <c r="R1125"/>
  <c r="O1125"/>
  <c r="P1125"/>
  <c r="Q1125"/>
  <c r="W1125"/>
  <c r="N1127"/>
  <c r="M1128"/>
  <c r="Q960"/>
  <c r="P959"/>
  <c r="W960"/>
  <c r="R1126"/>
  <c r="O1126"/>
  <c r="P1126"/>
  <c r="W1126"/>
  <c r="Q1126"/>
  <c r="P958"/>
  <c r="Q959"/>
  <c r="W959"/>
  <c r="N1128"/>
  <c r="M1129"/>
  <c r="R1127"/>
  <c r="O1127"/>
  <c r="P1127"/>
  <c r="N1129"/>
  <c r="M1130"/>
  <c r="W1127"/>
  <c r="Q1127"/>
  <c r="R1128"/>
  <c r="O1128"/>
  <c r="P1128"/>
  <c r="Q958"/>
  <c r="P957"/>
  <c r="P956"/>
  <c r="Q957"/>
  <c r="W1128"/>
  <c r="Q1128"/>
  <c r="R1129"/>
  <c r="O1129"/>
  <c r="P1129"/>
  <c r="W958"/>
  <c r="M1131"/>
  <c r="N1130"/>
  <c r="R1130"/>
  <c r="O1130"/>
  <c r="P1130"/>
  <c r="W957"/>
  <c r="P955"/>
  <c r="Q956"/>
  <c r="N1131"/>
  <c r="M1132"/>
  <c r="W1129"/>
  <c r="Q1129"/>
  <c r="O1131"/>
  <c r="P1131"/>
  <c r="R1131"/>
  <c r="M1133"/>
  <c r="N1132"/>
  <c r="W956"/>
  <c r="P954"/>
  <c r="Q955"/>
  <c r="W955"/>
  <c r="W1130"/>
  <c r="Q1130"/>
  <c r="Q1131"/>
  <c r="W1131"/>
  <c r="P953"/>
  <c r="Q954"/>
  <c r="R1132"/>
  <c r="O1132"/>
  <c r="P1132"/>
  <c r="M1134"/>
  <c r="N1133"/>
  <c r="N1134"/>
  <c r="M1135"/>
  <c r="P952"/>
  <c r="Q953"/>
  <c r="O1133"/>
  <c r="P1133"/>
  <c r="R1133"/>
  <c r="W1132"/>
  <c r="Q1132"/>
  <c r="W954"/>
  <c r="W953"/>
  <c r="P951"/>
  <c r="Q952"/>
  <c r="W952"/>
  <c r="R1134"/>
  <c r="O1134"/>
  <c r="P1134"/>
  <c r="W1133"/>
  <c r="Q1133"/>
  <c r="M1136"/>
  <c r="N1135"/>
  <c r="O1135"/>
  <c r="P1135"/>
  <c r="R1135"/>
  <c r="M1137"/>
  <c r="N1136"/>
  <c r="Q1134"/>
  <c r="W1134"/>
  <c r="Q951"/>
  <c r="P950"/>
  <c r="W951"/>
  <c r="W1135"/>
  <c r="Q1135"/>
  <c r="Q950"/>
  <c r="P949"/>
  <c r="O1136"/>
  <c r="P1136"/>
  <c r="R1136"/>
  <c r="M1138"/>
  <c r="N1137"/>
  <c r="N1138"/>
  <c r="M1139"/>
  <c r="W1136"/>
  <c r="Q1136"/>
  <c r="P948"/>
  <c r="W949"/>
  <c r="Q949"/>
  <c r="R1137"/>
  <c r="O1137"/>
  <c r="P1137"/>
  <c r="W950"/>
  <c r="W1137"/>
  <c r="Q1137"/>
  <c r="M1140"/>
  <c r="N1139"/>
  <c r="Q948"/>
  <c r="P947"/>
  <c r="W948"/>
  <c r="R1138"/>
  <c r="O1138"/>
  <c r="P1138"/>
  <c r="W1138"/>
  <c r="Q1138"/>
  <c r="M1141"/>
  <c r="N1140"/>
  <c r="P946"/>
  <c r="W947"/>
  <c r="Q947"/>
  <c r="R1139"/>
  <c r="O1139"/>
  <c r="P1139"/>
  <c r="N1141"/>
  <c r="M1142"/>
  <c r="W1139"/>
  <c r="Q1139"/>
  <c r="Q946"/>
  <c r="P945"/>
  <c r="O1140"/>
  <c r="P1140"/>
  <c r="R1140"/>
  <c r="W1140"/>
  <c r="Q1140"/>
  <c r="W946"/>
  <c r="P944"/>
  <c r="Q945"/>
  <c r="W945"/>
  <c r="N1142"/>
  <c r="M1143"/>
  <c r="O1141"/>
  <c r="P1141"/>
  <c r="R1141"/>
  <c r="M1144"/>
  <c r="N1143"/>
  <c r="W1141"/>
  <c r="Q1141"/>
  <c r="R1142"/>
  <c r="O1142"/>
  <c r="P1142"/>
  <c r="P943"/>
  <c r="W944"/>
  <c r="Q944"/>
  <c r="P942"/>
  <c r="Q943"/>
  <c r="W943"/>
  <c r="R1143"/>
  <c r="O1143"/>
  <c r="P1143"/>
  <c r="W1142"/>
  <c r="Q1142"/>
  <c r="M1145"/>
  <c r="N1144"/>
  <c r="Q1143"/>
  <c r="W1143"/>
  <c r="O1144"/>
  <c r="P1144"/>
  <c r="R1144"/>
  <c r="Q942"/>
  <c r="P941"/>
  <c r="W942"/>
  <c r="M1146"/>
  <c r="N1145"/>
  <c r="M1147"/>
  <c r="N1146"/>
  <c r="W1144"/>
  <c r="Q1144"/>
  <c r="R1145"/>
  <c r="O1145"/>
  <c r="P1145"/>
  <c r="Q941"/>
  <c r="P940"/>
  <c r="R1146"/>
  <c r="O1146"/>
  <c r="P1146"/>
  <c r="W941"/>
  <c r="P939"/>
  <c r="Q940"/>
  <c r="W940"/>
  <c r="W1145"/>
  <c r="Q1145"/>
  <c r="N1147"/>
  <c r="M1148"/>
  <c r="M1149"/>
  <c r="N1148"/>
  <c r="Q939"/>
  <c r="P938"/>
  <c r="W939"/>
  <c r="W1146"/>
  <c r="Q1146"/>
  <c r="O1147"/>
  <c r="P1147"/>
  <c r="R1147"/>
  <c r="W1147"/>
  <c r="Q1147"/>
  <c r="P937"/>
  <c r="Q938"/>
  <c r="R1148"/>
  <c r="O1148"/>
  <c r="P1148"/>
  <c r="N1149"/>
  <c r="M1150"/>
  <c r="O1149"/>
  <c r="P1149"/>
  <c r="R1149"/>
  <c r="W1148"/>
  <c r="Q1148"/>
  <c r="W938"/>
  <c r="Q937"/>
  <c r="P936"/>
  <c r="W937"/>
  <c r="N1150"/>
  <c r="M1151"/>
  <c r="N1151"/>
  <c r="M1152"/>
  <c r="Q936"/>
  <c r="P935"/>
  <c r="R1150"/>
  <c r="O1150"/>
  <c r="P1150"/>
  <c r="W1149"/>
  <c r="Q1149"/>
  <c r="W1150"/>
  <c r="Q1150"/>
  <c r="O1151"/>
  <c r="P1151"/>
  <c r="R1151"/>
  <c r="W936"/>
  <c r="Q935"/>
  <c r="P934"/>
  <c r="W935"/>
  <c r="N1152"/>
  <c r="M1153"/>
  <c r="R1152"/>
  <c r="O1152"/>
  <c r="P1152"/>
  <c r="Q934"/>
  <c r="P933"/>
  <c r="W1151"/>
  <c r="Q1151"/>
  <c r="N1153"/>
  <c r="M1154"/>
  <c r="M1155"/>
  <c r="N1154"/>
  <c r="Q933"/>
  <c r="P932"/>
  <c r="W933"/>
  <c r="R1153"/>
  <c r="O1153"/>
  <c r="P1153"/>
  <c r="W934"/>
  <c r="W1152"/>
  <c r="Q1152"/>
  <c r="N1155"/>
  <c r="M1156"/>
  <c r="Q1153"/>
  <c r="W1153"/>
  <c r="O1154"/>
  <c r="P1154"/>
  <c r="R1154"/>
  <c r="Q932"/>
  <c r="P931"/>
  <c r="W932"/>
  <c r="R1155"/>
  <c r="O1155"/>
  <c r="P1155"/>
  <c r="Q931"/>
  <c r="P930"/>
  <c r="W931"/>
  <c r="W1154"/>
  <c r="Q1154"/>
  <c r="M1157"/>
  <c r="N1156"/>
  <c r="M1158"/>
  <c r="N1157"/>
  <c r="O1156"/>
  <c r="P1156"/>
  <c r="R1156"/>
  <c r="P929"/>
  <c r="W930"/>
  <c r="Q930"/>
  <c r="W1155"/>
  <c r="Q1155"/>
  <c r="M1159"/>
  <c r="N1158"/>
  <c r="Q929"/>
  <c r="P928"/>
  <c r="O1157"/>
  <c r="P1157"/>
  <c r="R1157"/>
  <c r="W1156"/>
  <c r="Q1156"/>
  <c r="M1160"/>
  <c r="N1159"/>
  <c r="W1157"/>
  <c r="Q1157"/>
  <c r="W929"/>
  <c r="P927"/>
  <c r="W928"/>
  <c r="Q928"/>
  <c r="O1158"/>
  <c r="P1158"/>
  <c r="R1158"/>
  <c r="Q927"/>
  <c r="P926"/>
  <c r="M1161"/>
  <c r="N1160"/>
  <c r="W1158"/>
  <c r="Q1158"/>
  <c r="R1159"/>
  <c r="O1159"/>
  <c r="P1159"/>
  <c r="W1159"/>
  <c r="Q1159"/>
  <c r="M1162"/>
  <c r="N1161"/>
  <c r="W927"/>
  <c r="P925"/>
  <c r="W926"/>
  <c r="Q926"/>
  <c r="R1160"/>
  <c r="O1160"/>
  <c r="P1160"/>
  <c r="P924"/>
  <c r="Q925"/>
  <c r="W925"/>
  <c r="R1161"/>
  <c r="O1161"/>
  <c r="P1161"/>
  <c r="M1163"/>
  <c r="N1162"/>
  <c r="W1160"/>
  <c r="Q1160"/>
  <c r="O1162"/>
  <c r="P1162"/>
  <c r="R1162"/>
  <c r="N1163"/>
  <c r="M1164"/>
  <c r="Q924"/>
  <c r="P923"/>
  <c r="W924"/>
  <c r="W1161"/>
  <c r="Q1161"/>
  <c r="R1163"/>
  <c r="O1163"/>
  <c r="P1163"/>
  <c r="W1162"/>
  <c r="Q1162"/>
  <c r="P922"/>
  <c r="Q923"/>
  <c r="W923"/>
  <c r="N1164"/>
  <c r="M1165"/>
  <c r="O1164"/>
  <c r="P1164"/>
  <c r="R1164"/>
  <c r="P921"/>
  <c r="Q922"/>
  <c r="W922"/>
  <c r="W1163"/>
  <c r="Q1163"/>
  <c r="N1165"/>
  <c r="M1166"/>
  <c r="P920"/>
  <c r="Q921"/>
  <c r="W921"/>
  <c r="W1164"/>
  <c r="Q1164"/>
  <c r="N1166"/>
  <c r="M1167"/>
  <c r="O1165"/>
  <c r="P1165"/>
  <c r="R1165"/>
  <c r="M1168"/>
  <c r="N1167"/>
  <c r="W1165"/>
  <c r="Q1165"/>
  <c r="R1166"/>
  <c r="O1166"/>
  <c r="P1166"/>
  <c r="P919"/>
  <c r="Q920"/>
  <c r="W920"/>
  <c r="P918"/>
  <c r="Q919"/>
  <c r="W919"/>
  <c r="Q1166"/>
  <c r="W1166"/>
  <c r="N1168"/>
  <c r="M1169"/>
  <c r="R1167"/>
  <c r="O1167"/>
  <c r="P1167"/>
  <c r="O1168"/>
  <c r="P1168"/>
  <c r="R1168"/>
  <c r="W1167"/>
  <c r="Q1167"/>
  <c r="M1170"/>
  <c r="N1169"/>
  <c r="P917"/>
  <c r="W918"/>
  <c r="Q918"/>
  <c r="Q917"/>
  <c r="P916"/>
  <c r="M1171"/>
  <c r="N1170"/>
  <c r="O1169"/>
  <c r="P1169"/>
  <c r="R1169"/>
  <c r="W1168"/>
  <c r="Q1168"/>
  <c r="W1169"/>
  <c r="Q1169"/>
  <c r="M1172"/>
  <c r="N1171"/>
  <c r="W917"/>
  <c r="Q916"/>
  <c r="P915"/>
  <c r="W916"/>
  <c r="O1170"/>
  <c r="P1170"/>
  <c r="R1170"/>
  <c r="P914"/>
  <c r="Q915"/>
  <c r="W915"/>
  <c r="M1173"/>
  <c r="N1172"/>
  <c r="Q1170"/>
  <c r="W1170"/>
  <c r="R1171"/>
  <c r="O1171"/>
  <c r="P1171"/>
  <c r="R1172"/>
  <c r="O1172"/>
  <c r="P1172"/>
  <c r="W1171"/>
  <c r="Q1171"/>
  <c r="N1173"/>
  <c r="M1174"/>
  <c r="P913"/>
  <c r="Q914"/>
  <c r="M1175"/>
  <c r="N1174"/>
  <c r="W914"/>
  <c r="Q913"/>
  <c r="P912"/>
  <c r="W913"/>
  <c r="R1173"/>
  <c r="O1173"/>
  <c r="P1173"/>
  <c r="W1172"/>
  <c r="Q1172"/>
  <c r="M1176"/>
  <c r="N1175"/>
  <c r="Q1173"/>
  <c r="W1173"/>
  <c r="R1174"/>
  <c r="O1174"/>
  <c r="P1174"/>
  <c r="P911"/>
  <c r="Q912"/>
  <c r="W912"/>
  <c r="Q911"/>
  <c r="P910"/>
  <c r="W1174"/>
  <c r="Q1174"/>
  <c r="M1177"/>
  <c r="N1176"/>
  <c r="R1175"/>
  <c r="O1175"/>
  <c r="P1175"/>
  <c r="N1177"/>
  <c r="M1178"/>
  <c r="P909"/>
  <c r="Q910"/>
  <c r="W1175"/>
  <c r="Q1175"/>
  <c r="R1176"/>
  <c r="O1176"/>
  <c r="P1176"/>
  <c r="W911"/>
  <c r="W910"/>
  <c r="Q909"/>
  <c r="P908"/>
  <c r="O1177"/>
  <c r="P1177"/>
  <c r="R1177"/>
  <c r="W1176"/>
  <c r="Q1176"/>
  <c r="M1179"/>
  <c r="N1178"/>
  <c r="R1178"/>
  <c r="O1178"/>
  <c r="P1178"/>
  <c r="W1177"/>
  <c r="Q1177"/>
  <c r="W909"/>
  <c r="P907"/>
  <c r="Q908"/>
  <c r="M1180"/>
  <c r="N1179"/>
  <c r="R1179"/>
  <c r="O1179"/>
  <c r="P1179"/>
  <c r="W908"/>
  <c r="P906"/>
  <c r="Q907"/>
  <c r="M1181"/>
  <c r="N1180"/>
  <c r="W1178"/>
  <c r="Q1178"/>
  <c r="M1182"/>
  <c r="N1181"/>
  <c r="O1180"/>
  <c r="P1180"/>
  <c r="R1180"/>
  <c r="W907"/>
  <c r="P905"/>
  <c r="Q906"/>
  <c r="W1179"/>
  <c r="Q1179"/>
  <c r="Q1180"/>
  <c r="W1180"/>
  <c r="M1183"/>
  <c r="N1182"/>
  <c r="W906"/>
  <c r="Q905"/>
  <c r="P904"/>
  <c r="W905"/>
  <c r="O1181"/>
  <c r="P1181"/>
  <c r="R1181"/>
  <c r="R1182"/>
  <c r="O1182"/>
  <c r="P1182"/>
  <c r="P903"/>
  <c r="Q904"/>
  <c r="M1184"/>
  <c r="N1183"/>
  <c r="W1181"/>
  <c r="Q1181"/>
  <c r="P902"/>
  <c r="Q903"/>
  <c r="R1183"/>
  <c r="O1183"/>
  <c r="P1183"/>
  <c r="W904"/>
  <c r="W1182"/>
  <c r="Q1182"/>
  <c r="N1184"/>
  <c r="M1185"/>
  <c r="O1184"/>
  <c r="P1184"/>
  <c r="R1184"/>
  <c r="Q902"/>
  <c r="P901"/>
  <c r="W902"/>
  <c r="M1186"/>
  <c r="N1185"/>
  <c r="Q1183"/>
  <c r="W1183"/>
  <c r="W903"/>
  <c r="W1184"/>
  <c r="Q1184"/>
  <c r="O1185"/>
  <c r="P1185"/>
  <c r="R1185"/>
  <c r="P900"/>
  <c r="W901"/>
  <c r="Q901"/>
  <c r="M1187"/>
  <c r="N1186"/>
  <c r="M1188"/>
  <c r="N1187"/>
  <c r="P899"/>
  <c r="W900"/>
  <c r="Q900"/>
  <c r="W1185"/>
  <c r="Q1185"/>
  <c r="R1186"/>
  <c r="O1186"/>
  <c r="P1186"/>
  <c r="N1188"/>
  <c r="M1189"/>
  <c r="W1186"/>
  <c r="Q1186"/>
  <c r="R1187"/>
  <c r="O1187"/>
  <c r="P1187"/>
  <c r="P898"/>
  <c r="Q899"/>
  <c r="W899"/>
  <c r="W1187"/>
  <c r="Q1187"/>
  <c r="O1188"/>
  <c r="P1188"/>
  <c r="R1188"/>
  <c r="N1189"/>
  <c r="M1190"/>
  <c r="Q898"/>
  <c r="P897"/>
  <c r="W898"/>
  <c r="N1190"/>
  <c r="M1191"/>
  <c r="P896"/>
  <c r="Q897"/>
  <c r="W897"/>
  <c r="O1189"/>
  <c r="P1189"/>
  <c r="R1189"/>
  <c r="W1188"/>
  <c r="Q1188"/>
  <c r="Q1189"/>
  <c r="W1189"/>
  <c r="M1192"/>
  <c r="N1191"/>
  <c r="P895"/>
  <c r="W896"/>
  <c r="Q896"/>
  <c r="O1190"/>
  <c r="P1190"/>
  <c r="R1190"/>
  <c r="N1192"/>
  <c r="M1193"/>
  <c r="W1190"/>
  <c r="Q1190"/>
  <c r="P894"/>
  <c r="W895"/>
  <c r="Q895"/>
  <c r="R1191"/>
  <c r="O1191"/>
  <c r="P1191"/>
  <c r="Q1191"/>
  <c r="W1191"/>
  <c r="Q894"/>
  <c r="P893"/>
  <c r="W894"/>
  <c r="N1193"/>
  <c r="M1194"/>
  <c r="R1192"/>
  <c r="O1192"/>
  <c r="P1192"/>
  <c r="W1192"/>
  <c r="Q1192"/>
  <c r="N1194"/>
  <c r="M1195"/>
  <c r="Q893"/>
  <c r="P892"/>
  <c r="O1193"/>
  <c r="P1193"/>
  <c r="R1193"/>
  <c r="W1193"/>
  <c r="Q1193"/>
  <c r="P891"/>
  <c r="W892"/>
  <c r="Q892"/>
  <c r="N1195"/>
  <c r="M1196"/>
  <c r="W893"/>
  <c r="O1194"/>
  <c r="P1194"/>
  <c r="R1194"/>
  <c r="W1194"/>
  <c r="Q1194"/>
  <c r="N1196"/>
  <c r="M1197"/>
  <c r="Q891"/>
  <c r="P890"/>
  <c r="W891"/>
  <c r="O1195"/>
  <c r="P1195"/>
  <c r="R1195"/>
  <c r="N1197"/>
  <c r="M1198"/>
  <c r="W1195"/>
  <c r="Q1195"/>
  <c r="Q890"/>
  <c r="P889"/>
  <c r="W890"/>
  <c r="R1196"/>
  <c r="O1196"/>
  <c r="P1196"/>
  <c r="W1196"/>
  <c r="Q1196"/>
  <c r="O1197"/>
  <c r="P1197"/>
  <c r="R1197"/>
  <c r="P888"/>
  <c r="W889"/>
  <c r="Q889"/>
  <c r="N1198"/>
  <c r="M1199"/>
  <c r="O1198"/>
  <c r="P1198"/>
  <c r="R1198"/>
  <c r="W1197"/>
  <c r="Q1197"/>
  <c r="N1199"/>
  <c r="M1200"/>
  <c r="Q888"/>
  <c r="P887"/>
  <c r="P886"/>
  <c r="Q887"/>
  <c r="R1199"/>
  <c r="O1199"/>
  <c r="P1199"/>
  <c r="W888"/>
  <c r="M1201"/>
  <c r="N1200"/>
  <c r="W1198"/>
  <c r="Q1198"/>
  <c r="N1201"/>
  <c r="M1202"/>
  <c r="W1199"/>
  <c r="Q1199"/>
  <c r="W887"/>
  <c r="Q886"/>
  <c r="P885"/>
  <c r="O1200"/>
  <c r="P1200"/>
  <c r="R1200"/>
  <c r="Q885"/>
  <c r="P884"/>
  <c r="N1202"/>
  <c r="M1203"/>
  <c r="W1200"/>
  <c r="Q1200"/>
  <c r="W886"/>
  <c r="O1201"/>
  <c r="P1201"/>
  <c r="R1201"/>
  <c r="W1201"/>
  <c r="Q1201"/>
  <c r="R1202"/>
  <c r="O1202"/>
  <c r="P1202"/>
  <c r="W885"/>
  <c r="P883"/>
  <c r="Q884"/>
  <c r="N1203"/>
  <c r="M1204"/>
  <c r="R1203"/>
  <c r="O1203"/>
  <c r="P1203"/>
  <c r="M1205"/>
  <c r="N1204"/>
  <c r="W884"/>
  <c r="P882"/>
  <c r="Q883"/>
  <c r="W1202"/>
  <c r="Q1202"/>
  <c r="W883"/>
  <c r="Q882"/>
  <c r="P881"/>
  <c r="O1204"/>
  <c r="P1204"/>
  <c r="R1204"/>
  <c r="W1203"/>
  <c r="Q1203"/>
  <c r="N1205"/>
  <c r="M1206"/>
  <c r="Q881"/>
  <c r="P880"/>
  <c r="W881"/>
  <c r="M1207"/>
  <c r="N1206"/>
  <c r="Q1204"/>
  <c r="W1204"/>
  <c r="W882"/>
  <c r="R1205"/>
  <c r="O1205"/>
  <c r="P1205"/>
  <c r="N1207"/>
  <c r="M1208"/>
  <c r="W1205"/>
  <c r="Q1205"/>
  <c r="R1206"/>
  <c r="O1206"/>
  <c r="P1206"/>
  <c r="Q880"/>
  <c r="P879"/>
  <c r="W880"/>
  <c r="N1208"/>
  <c r="M1209"/>
  <c r="Q879"/>
  <c r="P878"/>
  <c r="Q1206"/>
  <c r="W1206"/>
  <c r="R1207"/>
  <c r="O1207"/>
  <c r="P1207"/>
  <c r="W879"/>
  <c r="W1207"/>
  <c r="Q1207"/>
  <c r="N1209"/>
  <c r="M1210"/>
  <c r="Q878"/>
  <c r="P877"/>
  <c r="O1208"/>
  <c r="P1208"/>
  <c r="R1208"/>
  <c r="O1209"/>
  <c r="P1209"/>
  <c r="R1209"/>
  <c r="W1208"/>
  <c r="Q1208"/>
  <c r="W878"/>
  <c r="Q877"/>
  <c r="P876"/>
  <c r="N1210"/>
  <c r="M1211"/>
  <c r="O1210"/>
  <c r="P1210"/>
  <c r="R1210"/>
  <c r="W877"/>
  <c r="Q876"/>
  <c r="P875"/>
  <c r="M1212"/>
  <c r="N1211"/>
  <c r="W1209"/>
  <c r="Q1209"/>
  <c r="W876"/>
  <c r="W1210"/>
  <c r="Q1210"/>
  <c r="M1213"/>
  <c r="N1212"/>
  <c r="O1211"/>
  <c r="P1211"/>
  <c r="R1211"/>
  <c r="Q875"/>
  <c r="P874"/>
  <c r="Q874"/>
  <c r="P873"/>
  <c r="R1212"/>
  <c r="O1212"/>
  <c r="P1212"/>
  <c r="W875"/>
  <c r="W1211"/>
  <c r="Q1211"/>
  <c r="M1214"/>
  <c r="N1213"/>
  <c r="W874"/>
  <c r="M1215"/>
  <c r="N1214"/>
  <c r="R1213"/>
  <c r="O1213"/>
  <c r="P1213"/>
  <c r="W1212"/>
  <c r="Q1212"/>
  <c r="Q873"/>
  <c r="P872"/>
  <c r="W873"/>
  <c r="O1214"/>
  <c r="P1214"/>
  <c r="R1214"/>
  <c r="P871"/>
  <c r="Q872"/>
  <c r="W872"/>
  <c r="M1216"/>
  <c r="N1215"/>
  <c r="W1213"/>
  <c r="Q1213"/>
  <c r="N1216"/>
  <c r="M1217"/>
  <c r="Q1214"/>
  <c r="W1214"/>
  <c r="O1215"/>
  <c r="P1215"/>
  <c r="R1215"/>
  <c r="Q871"/>
  <c r="P870"/>
  <c r="W871"/>
  <c r="R1216"/>
  <c r="O1216"/>
  <c r="P1216"/>
  <c r="P869"/>
  <c r="W870"/>
  <c r="Q870"/>
  <c r="W1215"/>
  <c r="Q1215"/>
  <c r="M1218"/>
  <c r="N1217"/>
  <c r="M1219"/>
  <c r="N1218"/>
  <c r="O1217"/>
  <c r="P1217"/>
  <c r="R1217"/>
  <c r="P868"/>
  <c r="Q869"/>
  <c r="W1216"/>
  <c r="Q1216"/>
  <c r="P867"/>
  <c r="W868"/>
  <c r="Q868"/>
  <c r="W1217"/>
  <c r="Q1217"/>
  <c r="N1219"/>
  <c r="M1220"/>
  <c r="W869"/>
  <c r="R1218"/>
  <c r="O1218"/>
  <c r="P1218"/>
  <c r="N1220"/>
  <c r="M1221"/>
  <c r="W1218"/>
  <c r="Q1218"/>
  <c r="R1219"/>
  <c r="O1219"/>
  <c r="P1219"/>
  <c r="P866"/>
  <c r="Q867"/>
  <c r="W867"/>
  <c r="W1219"/>
  <c r="Q1219"/>
  <c r="O1220"/>
  <c r="P1220"/>
  <c r="R1220"/>
  <c r="P865"/>
  <c r="W866"/>
  <c r="Q866"/>
  <c r="N1221"/>
  <c r="M1222"/>
  <c r="M1223"/>
  <c r="N1222"/>
  <c r="R1221"/>
  <c r="O1221"/>
  <c r="P1221"/>
  <c r="P864"/>
  <c r="Q865"/>
  <c r="W865"/>
  <c r="Q1220"/>
  <c r="W1220"/>
  <c r="P863"/>
  <c r="Q864"/>
  <c r="W864"/>
  <c r="M1224"/>
  <c r="N1223"/>
  <c r="Q1221"/>
  <c r="W1221"/>
  <c r="O1222"/>
  <c r="P1222"/>
  <c r="R1222"/>
  <c r="W1222"/>
  <c r="Q1222"/>
  <c r="N1224"/>
  <c r="M1225"/>
  <c r="Q863"/>
  <c r="P862"/>
  <c r="W863"/>
  <c r="O1223"/>
  <c r="P1223"/>
  <c r="R1223"/>
  <c r="R1224"/>
  <c r="O1224"/>
  <c r="P1224"/>
  <c r="W1223"/>
  <c r="Q1223"/>
  <c r="Q862"/>
  <c r="P861"/>
  <c r="M1226"/>
  <c r="N1225"/>
  <c r="N1226"/>
  <c r="M1227"/>
  <c r="Q861"/>
  <c r="P860"/>
  <c r="W861"/>
  <c r="W1224"/>
  <c r="Q1224"/>
  <c r="O1225"/>
  <c r="P1225"/>
  <c r="R1225"/>
  <c r="W862"/>
  <c r="W1225"/>
  <c r="Q1225"/>
  <c r="P859"/>
  <c r="Q860"/>
  <c r="W860"/>
  <c r="O1226"/>
  <c r="P1226"/>
  <c r="R1226"/>
  <c r="M1228"/>
  <c r="N1227"/>
  <c r="Q1226"/>
  <c r="W1226"/>
  <c r="M1229"/>
  <c r="N1228"/>
  <c r="Q859"/>
  <c r="P858"/>
  <c r="W859"/>
  <c r="O1227"/>
  <c r="P1227"/>
  <c r="R1227"/>
  <c r="W1227"/>
  <c r="Q1227"/>
  <c r="P857"/>
  <c r="Q858"/>
  <c r="N1229"/>
  <c r="M1230"/>
  <c r="O1228"/>
  <c r="P1228"/>
  <c r="R1228"/>
  <c r="W1228"/>
  <c r="Q1228"/>
  <c r="M1231"/>
  <c r="N1230"/>
  <c r="W858"/>
  <c r="P856"/>
  <c r="Q857"/>
  <c r="O1229"/>
  <c r="P1229"/>
  <c r="R1229"/>
  <c r="W857"/>
  <c r="Q856"/>
  <c r="P855"/>
  <c r="R1230"/>
  <c r="O1230"/>
  <c r="P1230"/>
  <c r="W1229"/>
  <c r="Q1229"/>
  <c r="M1232"/>
  <c r="N1231"/>
  <c r="O1231"/>
  <c r="P1231"/>
  <c r="R1231"/>
  <c r="W856"/>
  <c r="P854"/>
  <c r="Q855"/>
  <c r="W855"/>
  <c r="N1232"/>
  <c r="M1233"/>
  <c r="W1230"/>
  <c r="Q1230"/>
  <c r="R1232"/>
  <c r="O1232"/>
  <c r="P1232"/>
  <c r="W1231"/>
  <c r="Q1231"/>
  <c r="M1234"/>
  <c r="N1233"/>
  <c r="P853"/>
  <c r="Q854"/>
  <c r="W854"/>
  <c r="P852"/>
  <c r="Q853"/>
  <c r="W853"/>
  <c r="R1233"/>
  <c r="O1233"/>
  <c r="P1233"/>
  <c r="N1234"/>
  <c r="M1235"/>
  <c r="W1232"/>
  <c r="Q1232"/>
  <c r="R1234"/>
  <c r="O1234"/>
  <c r="P1234"/>
  <c r="P851"/>
  <c r="Q852"/>
  <c r="W852"/>
  <c r="N1235"/>
  <c r="M1236"/>
  <c r="W1233"/>
  <c r="Q1233"/>
  <c r="O1235"/>
  <c r="P1235"/>
  <c r="R1235"/>
  <c r="N1236"/>
  <c r="M1237"/>
  <c r="Q851"/>
  <c r="P850"/>
  <c r="Q1234"/>
  <c r="W1234"/>
  <c r="W851"/>
  <c r="M1238"/>
  <c r="N1237"/>
  <c r="P849"/>
  <c r="W850"/>
  <c r="Q850"/>
  <c r="R1236"/>
  <c r="O1236"/>
  <c r="P1236"/>
  <c r="W1235"/>
  <c r="Q1235"/>
  <c r="W1236"/>
  <c r="Q1236"/>
  <c r="R1237"/>
  <c r="O1237"/>
  <c r="P1237"/>
  <c r="Q849"/>
  <c r="P848"/>
  <c r="W849"/>
  <c r="M1239"/>
  <c r="N1238"/>
  <c r="P847"/>
  <c r="Q848"/>
  <c r="N1239"/>
  <c r="M1240"/>
  <c r="O1238"/>
  <c r="P1238"/>
  <c r="R1238"/>
  <c r="W1237"/>
  <c r="Q1237"/>
  <c r="Q847"/>
  <c r="P846"/>
  <c r="W847"/>
  <c r="Q1238"/>
  <c r="W1238"/>
  <c r="M1241"/>
  <c r="N1240"/>
  <c r="W848"/>
  <c r="O1239"/>
  <c r="P1239"/>
  <c r="R1239"/>
  <c r="W1239"/>
  <c r="Q1239"/>
  <c r="O1240"/>
  <c r="P1240"/>
  <c r="R1240"/>
  <c r="M1242"/>
  <c r="N1241"/>
  <c r="P845"/>
  <c r="Q846"/>
  <c r="W846"/>
  <c r="R1241"/>
  <c r="O1241"/>
  <c r="P1241"/>
  <c r="P844"/>
  <c r="Q845"/>
  <c r="W845"/>
  <c r="M1243"/>
  <c r="N1242"/>
  <c r="W1240"/>
  <c r="Q1240"/>
  <c r="P843"/>
  <c r="Q844"/>
  <c r="M1244"/>
  <c r="N1243"/>
  <c r="W1241"/>
  <c r="Q1241"/>
  <c r="R1242"/>
  <c r="O1242"/>
  <c r="P1242"/>
  <c r="W1242"/>
  <c r="Q1242"/>
  <c r="M1245"/>
  <c r="N1244"/>
  <c r="R1243"/>
  <c r="O1243"/>
  <c r="P1243"/>
  <c r="W844"/>
  <c r="P842"/>
  <c r="Q843"/>
  <c r="M1246"/>
  <c r="N1245"/>
  <c r="W843"/>
  <c r="Q842"/>
  <c r="P841"/>
  <c r="W842"/>
  <c r="W1243"/>
  <c r="Q1243"/>
  <c r="O1244"/>
  <c r="P1244"/>
  <c r="R1244"/>
  <c r="O1245"/>
  <c r="P1245"/>
  <c r="R1245"/>
  <c r="W1244"/>
  <c r="Q1244"/>
  <c r="P840"/>
  <c r="W841"/>
  <c r="Q841"/>
  <c r="N1246"/>
  <c r="M1247"/>
  <c r="O1246"/>
  <c r="P1246"/>
  <c r="R1246"/>
  <c r="Q840"/>
  <c r="P839"/>
  <c r="N1247"/>
  <c r="M1248"/>
  <c r="W1245"/>
  <c r="Q1245"/>
  <c r="O1247"/>
  <c r="P1247"/>
  <c r="R1247"/>
  <c r="W840"/>
  <c r="Q839"/>
  <c r="P838"/>
  <c r="W839"/>
  <c r="N1248"/>
  <c r="M1249"/>
  <c r="W1246"/>
  <c r="Q1246"/>
  <c r="R1248"/>
  <c r="O1248"/>
  <c r="P1248"/>
  <c r="N1249"/>
  <c r="M1250"/>
  <c r="Q838"/>
  <c r="P837"/>
  <c r="W1247"/>
  <c r="Q1247"/>
  <c r="O1249"/>
  <c r="P1249"/>
  <c r="R1249"/>
  <c r="W838"/>
  <c r="Q837"/>
  <c r="P836"/>
  <c r="M1251"/>
  <c r="N1250"/>
  <c r="W1248"/>
  <c r="Q1248"/>
  <c r="O1250"/>
  <c r="P1250"/>
  <c r="R1250"/>
  <c r="Q836"/>
  <c r="P835"/>
  <c r="W836"/>
  <c r="Q1249"/>
  <c r="W1249"/>
  <c r="M1252"/>
  <c r="N1251"/>
  <c r="W837"/>
  <c r="R1251"/>
  <c r="O1251"/>
  <c r="P1251"/>
  <c r="W1250"/>
  <c r="Q1250"/>
  <c r="M1253"/>
  <c r="N1252"/>
  <c r="P834"/>
  <c r="W835"/>
  <c r="Q835"/>
  <c r="R1252"/>
  <c r="O1252"/>
  <c r="P1252"/>
  <c r="P833"/>
  <c r="Q834"/>
  <c r="N1253"/>
  <c r="M1254"/>
  <c r="W1251"/>
  <c r="Q1251"/>
  <c r="P832"/>
  <c r="Q833"/>
  <c r="W833"/>
  <c r="M1255"/>
  <c r="N1254"/>
  <c r="W834"/>
  <c r="W1252"/>
  <c r="Q1252"/>
  <c r="O1253"/>
  <c r="P1253"/>
  <c r="R1253"/>
  <c r="W1253"/>
  <c r="Q1253"/>
  <c r="M1256"/>
  <c r="N1255"/>
  <c r="P831"/>
  <c r="Q832"/>
  <c r="R1254"/>
  <c r="O1254"/>
  <c r="P1254"/>
  <c r="W832"/>
  <c r="R1255"/>
  <c r="O1255"/>
  <c r="P1255"/>
  <c r="P830"/>
  <c r="W831"/>
  <c r="Q831"/>
  <c r="M1257"/>
  <c r="N1256"/>
  <c r="W1254"/>
  <c r="Q1254"/>
  <c r="O1256"/>
  <c r="P1256"/>
  <c r="R1256"/>
  <c r="W1255"/>
  <c r="Q1255"/>
  <c r="M1258"/>
  <c r="N1257"/>
  <c r="Q830"/>
  <c r="P829"/>
  <c r="W830"/>
  <c r="R1257"/>
  <c r="O1257"/>
  <c r="P1257"/>
  <c r="W1256"/>
  <c r="Q1256"/>
  <c r="N1258"/>
  <c r="M1259"/>
  <c r="Q829"/>
  <c r="P828"/>
  <c r="R1258"/>
  <c r="O1258"/>
  <c r="P1258"/>
  <c r="Q1257"/>
  <c r="W1257"/>
  <c r="W829"/>
  <c r="P827"/>
  <c r="Q828"/>
  <c r="N1259"/>
  <c r="M1260"/>
  <c r="M1261"/>
  <c r="N1260"/>
  <c r="W828"/>
  <c r="Q827"/>
  <c r="P826"/>
  <c r="R1259"/>
  <c r="O1259"/>
  <c r="P1259"/>
  <c r="Q1258"/>
  <c r="W1258"/>
  <c r="W1259"/>
  <c r="Q1259"/>
  <c r="P825"/>
  <c r="Q826"/>
  <c r="N1261"/>
  <c r="M1262"/>
  <c r="W827"/>
  <c r="R1260"/>
  <c r="O1260"/>
  <c r="P1260"/>
  <c r="R1261"/>
  <c r="O1261"/>
  <c r="P1261"/>
  <c r="M1263"/>
  <c r="N1262"/>
  <c r="W826"/>
  <c r="Q825"/>
  <c r="P824"/>
  <c r="Q1260"/>
  <c r="W1260"/>
  <c r="M1264"/>
  <c r="N1263"/>
  <c r="O1262"/>
  <c r="P1262"/>
  <c r="R1262"/>
  <c r="W1261"/>
  <c r="Q1261"/>
  <c r="W825"/>
  <c r="Q824"/>
  <c r="P823"/>
  <c r="W1262"/>
  <c r="Q1262"/>
  <c r="N1264"/>
  <c r="M1265"/>
  <c r="W824"/>
  <c r="P822"/>
  <c r="Q823"/>
  <c r="R1263"/>
  <c r="O1263"/>
  <c r="P1263"/>
  <c r="W1263"/>
  <c r="Q1263"/>
  <c r="W823"/>
  <c r="P821"/>
  <c r="Q822"/>
  <c r="N1265"/>
  <c r="M1266"/>
  <c r="R1264"/>
  <c r="O1264"/>
  <c r="P1264"/>
  <c r="W822"/>
  <c r="P820"/>
  <c r="Q821"/>
  <c r="R1265"/>
  <c r="O1265"/>
  <c r="P1265"/>
  <c r="W1264"/>
  <c r="Q1264"/>
  <c r="N1266"/>
  <c r="M1267"/>
  <c r="O1266"/>
  <c r="P1266"/>
  <c r="R1266"/>
  <c r="W1265"/>
  <c r="Q1265"/>
  <c r="W821"/>
  <c r="P819"/>
  <c r="Q820"/>
  <c r="M1268"/>
  <c r="N1267"/>
  <c r="O1267"/>
  <c r="P1267"/>
  <c r="R1267"/>
  <c r="W820"/>
  <c r="Q819"/>
  <c r="P818"/>
  <c r="W819"/>
  <c r="Q1266"/>
  <c r="W1266"/>
  <c r="M1269"/>
  <c r="N1268"/>
  <c r="N1269"/>
  <c r="M1270"/>
  <c r="Q818"/>
  <c r="P817"/>
  <c r="W818"/>
  <c r="W1267"/>
  <c r="Q1267"/>
  <c r="R1268"/>
  <c r="O1268"/>
  <c r="P1268"/>
  <c r="P816"/>
  <c r="Q817"/>
  <c r="M1271"/>
  <c r="N1270"/>
  <c r="Q1268"/>
  <c r="W1268"/>
  <c r="R1269"/>
  <c r="O1269"/>
  <c r="P1269"/>
  <c r="W1269"/>
  <c r="Q1269"/>
  <c r="N1271"/>
  <c r="M1272"/>
  <c r="O1270"/>
  <c r="P1270"/>
  <c r="R1270"/>
  <c r="W817"/>
  <c r="Q816"/>
  <c r="P815"/>
  <c r="W816"/>
  <c r="Q815"/>
  <c r="P814"/>
  <c r="W815"/>
  <c r="Q1270"/>
  <c r="W1270"/>
  <c r="O1271"/>
  <c r="P1271"/>
  <c r="R1271"/>
  <c r="M1273"/>
  <c r="N1272"/>
  <c r="N1273"/>
  <c r="M1274"/>
  <c r="R1272"/>
  <c r="O1272"/>
  <c r="P1272"/>
  <c r="W1271"/>
  <c r="Q1271"/>
  <c r="Q814"/>
  <c r="P813"/>
  <c r="W814"/>
  <c r="W1272"/>
  <c r="Q1272"/>
  <c r="N1274"/>
  <c r="M1275"/>
  <c r="P812"/>
  <c r="Q813"/>
  <c r="R1273"/>
  <c r="O1273"/>
  <c r="P1273"/>
  <c r="P811"/>
  <c r="W812"/>
  <c r="Q812"/>
  <c r="O1274"/>
  <c r="P1274"/>
  <c r="R1274"/>
  <c r="W1273"/>
  <c r="Q1273"/>
  <c r="W813"/>
  <c r="N1275"/>
  <c r="M1276"/>
  <c r="M1277"/>
  <c r="N1276"/>
  <c r="R1275"/>
  <c r="O1275"/>
  <c r="P1275"/>
  <c r="Q1274"/>
  <c r="W1274"/>
  <c r="Q811"/>
  <c r="P810"/>
  <c r="W811"/>
  <c r="Q810"/>
  <c r="P809"/>
  <c r="N1277"/>
  <c r="M1278"/>
  <c r="W1275"/>
  <c r="Q1275"/>
  <c r="R1276"/>
  <c r="O1276"/>
  <c r="P1276"/>
  <c r="W1276"/>
  <c r="Q1276"/>
  <c r="N1278"/>
  <c r="M1279"/>
  <c r="R1277"/>
  <c r="O1277"/>
  <c r="P1277"/>
  <c r="W810"/>
  <c r="Q809"/>
  <c r="P808"/>
  <c r="W809"/>
  <c r="P807"/>
  <c r="Q808"/>
  <c r="W808"/>
  <c r="R1278"/>
  <c r="O1278"/>
  <c r="P1278"/>
  <c r="W1277"/>
  <c r="Q1277"/>
  <c r="N1279"/>
  <c r="M1280"/>
  <c r="O1279"/>
  <c r="P1279"/>
  <c r="R1279"/>
  <c r="Q1278"/>
  <c r="W1278"/>
  <c r="M1281"/>
  <c r="N1280"/>
  <c r="Q807"/>
  <c r="P806"/>
  <c r="W807"/>
  <c r="N1281"/>
  <c r="M1282"/>
  <c r="Q806"/>
  <c r="P805"/>
  <c r="W806"/>
  <c r="O1280"/>
  <c r="P1280"/>
  <c r="R1280"/>
  <c r="W1279"/>
  <c r="Q1279"/>
  <c r="P804"/>
  <c r="W805"/>
  <c r="Q805"/>
  <c r="N1282"/>
  <c r="M1283"/>
  <c r="W1280"/>
  <c r="Q1280"/>
  <c r="O1281"/>
  <c r="P1281"/>
  <c r="R1281"/>
  <c r="W1281"/>
  <c r="Q1281"/>
  <c r="N1283"/>
  <c r="M1284"/>
  <c r="O1282"/>
  <c r="P1282"/>
  <c r="R1282"/>
  <c r="Q804"/>
  <c r="P803"/>
  <c r="W804"/>
  <c r="W1282"/>
  <c r="Q1282"/>
  <c r="O1283"/>
  <c r="P1283"/>
  <c r="R1283"/>
  <c r="P802"/>
  <c r="Q803"/>
  <c r="N1284"/>
  <c r="M1285"/>
  <c r="O1284"/>
  <c r="P1284"/>
  <c r="R1284"/>
  <c r="P801"/>
  <c r="Q802"/>
  <c r="W802"/>
  <c r="W1283"/>
  <c r="Q1283"/>
  <c r="N1285"/>
  <c r="M1286"/>
  <c r="W803"/>
  <c r="O1285"/>
  <c r="P1285"/>
  <c r="R1285"/>
  <c r="N1286"/>
  <c r="M1287"/>
  <c r="P800"/>
  <c r="W801"/>
  <c r="Q801"/>
  <c r="W1284"/>
  <c r="Q1284"/>
  <c r="M1288"/>
  <c r="N1287"/>
  <c r="P799"/>
  <c r="Q800"/>
  <c r="W800"/>
  <c r="R1286"/>
  <c r="O1286"/>
  <c r="P1286"/>
  <c r="W1285"/>
  <c r="Q1285"/>
  <c r="Q1286"/>
  <c r="W1286"/>
  <c r="O1287"/>
  <c r="P1287"/>
  <c r="R1287"/>
  <c r="P798"/>
  <c r="Q799"/>
  <c r="M1289"/>
  <c r="N1288"/>
  <c r="O1288"/>
  <c r="P1288"/>
  <c r="R1288"/>
  <c r="W799"/>
  <c r="Q798"/>
  <c r="P797"/>
  <c r="Q1287"/>
  <c r="W1287"/>
  <c r="M1290"/>
  <c r="N1289"/>
  <c r="M1291"/>
  <c r="N1290"/>
  <c r="O1289"/>
  <c r="P1289"/>
  <c r="R1289"/>
  <c r="W798"/>
  <c r="P796"/>
  <c r="Q797"/>
  <c r="W1288"/>
  <c r="Q1288"/>
  <c r="W797"/>
  <c r="Q796"/>
  <c r="P795"/>
  <c r="W796"/>
  <c r="R1290"/>
  <c r="O1290"/>
  <c r="P1290"/>
  <c r="Q1289"/>
  <c r="W1289"/>
  <c r="N1291"/>
  <c r="M1292"/>
  <c r="M1293"/>
  <c r="N1292"/>
  <c r="R1291"/>
  <c r="O1291"/>
  <c r="P1291"/>
  <c r="W1290"/>
  <c r="Q1290"/>
  <c r="Q795"/>
  <c r="P794"/>
  <c r="W795"/>
  <c r="W1291"/>
  <c r="Q1291"/>
  <c r="O1292"/>
  <c r="P1292"/>
  <c r="R1292"/>
  <c r="Q794"/>
  <c r="P793"/>
  <c r="M1294"/>
  <c r="N1293"/>
  <c r="W794"/>
  <c r="M1295"/>
  <c r="N1294"/>
  <c r="Q1292"/>
  <c r="W1292"/>
  <c r="R1293"/>
  <c r="O1293"/>
  <c r="P1293"/>
  <c r="Q793"/>
  <c r="P792"/>
  <c r="R1294"/>
  <c r="O1294"/>
  <c r="P1294"/>
  <c r="W793"/>
  <c r="P791"/>
  <c r="Q792"/>
  <c r="W792"/>
  <c r="Q1293"/>
  <c r="W1293"/>
  <c r="N1295"/>
  <c r="M1296"/>
  <c r="M1297"/>
  <c r="N1296"/>
  <c r="Q791"/>
  <c r="P790"/>
  <c r="W1294"/>
  <c r="Q1294"/>
  <c r="R1295"/>
  <c r="O1295"/>
  <c r="P1295"/>
  <c r="Q790"/>
  <c r="P789"/>
  <c r="W790"/>
  <c r="R1296"/>
  <c r="O1296"/>
  <c r="P1296"/>
  <c r="W1295"/>
  <c r="Q1295"/>
  <c r="W791"/>
  <c r="M1298"/>
  <c r="N1297"/>
  <c r="O1297"/>
  <c r="P1297"/>
  <c r="R1297"/>
  <c r="Q1296"/>
  <c r="W1296"/>
  <c r="P788"/>
  <c r="Q789"/>
  <c r="M1299"/>
  <c r="N1298"/>
  <c r="O1298"/>
  <c r="P1298"/>
  <c r="R1298"/>
  <c r="W789"/>
  <c r="P787"/>
  <c r="Q788"/>
  <c r="W788"/>
  <c r="M1300"/>
  <c r="N1299"/>
  <c r="W1297"/>
  <c r="Q1297"/>
  <c r="M1301"/>
  <c r="N1300"/>
  <c r="Q787"/>
  <c r="P786"/>
  <c r="R1299"/>
  <c r="O1299"/>
  <c r="P1299"/>
  <c r="Q1298"/>
  <c r="W1298"/>
  <c r="W1299"/>
  <c r="Q1299"/>
  <c r="Q786"/>
  <c r="P785"/>
  <c r="W786"/>
  <c r="R1300"/>
  <c r="O1300"/>
  <c r="P1300"/>
  <c r="W787"/>
  <c r="M1302"/>
  <c r="N1301"/>
  <c r="O1301"/>
  <c r="P1301"/>
  <c r="R1301"/>
  <c r="N1302"/>
  <c r="M1303"/>
  <c r="W1300"/>
  <c r="Q1300"/>
  <c r="Q785"/>
  <c r="P784"/>
  <c r="W785"/>
  <c r="M1304"/>
  <c r="N1303"/>
  <c r="P783"/>
  <c r="Q784"/>
  <c r="W784"/>
  <c r="R1302"/>
  <c r="O1302"/>
  <c r="P1302"/>
  <c r="W1301"/>
  <c r="Q1301"/>
  <c r="W1302"/>
  <c r="Q1302"/>
  <c r="R1303"/>
  <c r="O1303"/>
  <c r="P1303"/>
  <c r="P782"/>
  <c r="Q783"/>
  <c r="M1305"/>
  <c r="N1304"/>
  <c r="R1304"/>
  <c r="O1304"/>
  <c r="P1304"/>
  <c r="W783"/>
  <c r="P781"/>
  <c r="Q782"/>
  <c r="M1306"/>
  <c r="N1305"/>
  <c r="Q1303"/>
  <c r="W1303"/>
  <c r="O1305"/>
  <c r="P1305"/>
  <c r="R1305"/>
  <c r="W782"/>
  <c r="Q781"/>
  <c r="P780"/>
  <c r="W1304"/>
  <c r="Q1304"/>
  <c r="N1306"/>
  <c r="M1307"/>
  <c r="R1306"/>
  <c r="O1306"/>
  <c r="P1306"/>
  <c r="M1308"/>
  <c r="N1307"/>
  <c r="W781"/>
  <c r="P779"/>
  <c r="Q780"/>
  <c r="Q1305"/>
  <c r="W1305"/>
  <c r="W780"/>
  <c r="P778"/>
  <c r="Q779"/>
  <c r="W779"/>
  <c r="O1307"/>
  <c r="P1307"/>
  <c r="R1307"/>
  <c r="W1306"/>
  <c r="Q1306"/>
  <c r="N1308"/>
  <c r="M1309"/>
  <c r="M1310"/>
  <c r="N1309"/>
  <c r="Q1307"/>
  <c r="W1307"/>
  <c r="Q778"/>
  <c r="P777"/>
  <c r="R1308"/>
  <c r="O1308"/>
  <c r="P1308"/>
  <c r="Q1308"/>
  <c r="W1308"/>
  <c r="O1309"/>
  <c r="P1309"/>
  <c r="R1309"/>
  <c r="W778"/>
  <c r="P776"/>
  <c r="Q777"/>
  <c r="M1311"/>
  <c r="N1310"/>
  <c r="W777"/>
  <c r="R1310"/>
  <c r="O1310"/>
  <c r="P1310"/>
  <c r="Q1309"/>
  <c r="W1309"/>
  <c r="M1312"/>
  <c r="N1311"/>
  <c r="Q776"/>
  <c r="P775"/>
  <c r="W776"/>
  <c r="N1312"/>
  <c r="M1313"/>
  <c r="W1310"/>
  <c r="Q1310"/>
  <c r="P774"/>
  <c r="Q775"/>
  <c r="R1311"/>
  <c r="O1311"/>
  <c r="P1311"/>
  <c r="Q1311"/>
  <c r="W1311"/>
  <c r="W775"/>
  <c r="P773"/>
  <c r="Q774"/>
  <c r="M1314"/>
  <c r="N1313"/>
  <c r="O1312"/>
  <c r="P1312"/>
  <c r="R1312"/>
  <c r="W1312"/>
  <c r="Q1312"/>
  <c r="N1314"/>
  <c r="M1315"/>
  <c r="O1313"/>
  <c r="P1313"/>
  <c r="R1313"/>
  <c r="W774"/>
  <c r="P772"/>
  <c r="Q773"/>
  <c r="Q1313"/>
  <c r="W1313"/>
  <c r="O1314"/>
  <c r="P1314"/>
  <c r="R1314"/>
  <c r="W773"/>
  <c r="P771"/>
  <c r="Q772"/>
  <c r="M1316"/>
  <c r="N1315"/>
  <c r="N1316"/>
  <c r="M1317"/>
  <c r="W1314"/>
  <c r="Q1314"/>
  <c r="R1315"/>
  <c r="O1315"/>
  <c r="P1315"/>
  <c r="W772"/>
  <c r="Q771"/>
  <c r="P770"/>
  <c r="W771"/>
  <c r="Q770"/>
  <c r="P769"/>
  <c r="M1318"/>
  <c r="N1317"/>
  <c r="Q1315"/>
  <c r="W1315"/>
  <c r="O1316"/>
  <c r="P1316"/>
  <c r="R1316"/>
  <c r="M1319"/>
  <c r="N1318"/>
  <c r="W770"/>
  <c r="Q769"/>
  <c r="P768"/>
  <c r="W769"/>
  <c r="W1316"/>
  <c r="Q1316"/>
  <c r="O1317"/>
  <c r="P1317"/>
  <c r="R1317"/>
  <c r="R1318"/>
  <c r="O1318"/>
  <c r="P1318"/>
  <c r="W1317"/>
  <c r="Q1317"/>
  <c r="P767"/>
  <c r="Q768"/>
  <c r="W768"/>
  <c r="M1320"/>
  <c r="N1319"/>
  <c r="N1320"/>
  <c r="M1321"/>
  <c r="P766"/>
  <c r="Q767"/>
  <c r="W1318"/>
  <c r="Q1318"/>
  <c r="O1319"/>
  <c r="P1319"/>
  <c r="R1319"/>
  <c r="M1322"/>
  <c r="N1321"/>
  <c r="Q1319"/>
  <c r="W1319"/>
  <c r="W767"/>
  <c r="P765"/>
  <c r="Q766"/>
  <c r="O1320"/>
  <c r="P1320"/>
  <c r="R1320"/>
  <c r="Q1320"/>
  <c r="W1320"/>
  <c r="O1321"/>
  <c r="P1321"/>
  <c r="R1321"/>
  <c r="W766"/>
  <c r="P764"/>
  <c r="W765"/>
  <c r="Q765"/>
  <c r="M1323"/>
  <c r="N1322"/>
  <c r="O1322"/>
  <c r="P1322"/>
  <c r="R1322"/>
  <c r="W1321"/>
  <c r="Q1321"/>
  <c r="N1323"/>
  <c r="M1324"/>
  <c r="Q764"/>
  <c r="P763"/>
  <c r="W764"/>
  <c r="O1323"/>
  <c r="P1323"/>
  <c r="R1323"/>
  <c r="P762"/>
  <c r="Q763"/>
  <c r="W763"/>
  <c r="M1325"/>
  <c r="N1324"/>
  <c r="W1322"/>
  <c r="Q1322"/>
  <c r="R1324"/>
  <c r="O1324"/>
  <c r="P1324"/>
  <c r="M1326"/>
  <c r="N1325"/>
  <c r="P761"/>
  <c r="Q762"/>
  <c r="Q1323"/>
  <c r="W1323"/>
  <c r="R1325"/>
  <c r="O1325"/>
  <c r="P1325"/>
  <c r="Q1324"/>
  <c r="W1324"/>
  <c r="W762"/>
  <c r="Q761"/>
  <c r="P760"/>
  <c r="M1327"/>
  <c r="N1326"/>
  <c r="M1328"/>
  <c r="N1327"/>
  <c r="W761"/>
  <c r="P759"/>
  <c r="Q760"/>
  <c r="W760"/>
  <c r="Q1325"/>
  <c r="W1325"/>
  <c r="R1326"/>
  <c r="O1326"/>
  <c r="P1326"/>
  <c r="Q1326"/>
  <c r="W1326"/>
  <c r="Q759"/>
  <c r="P758"/>
  <c r="W759"/>
  <c r="R1327"/>
  <c r="O1327"/>
  <c r="P1327"/>
  <c r="M1329"/>
  <c r="N1328"/>
  <c r="O1328"/>
  <c r="P1328"/>
  <c r="R1328"/>
  <c r="W1327"/>
  <c r="Q1327"/>
  <c r="N1329"/>
  <c r="M1330"/>
  <c r="P757"/>
  <c r="Q758"/>
  <c r="W758"/>
  <c r="R1329"/>
  <c r="O1329"/>
  <c r="P1329"/>
  <c r="P756"/>
  <c r="Q757"/>
  <c r="W757"/>
  <c r="M1331"/>
  <c r="N1330"/>
  <c r="W1328"/>
  <c r="Q1328"/>
  <c r="M1332"/>
  <c r="N1331"/>
  <c r="Q756"/>
  <c r="P755"/>
  <c r="Q1329"/>
  <c r="W1329"/>
  <c r="R1330"/>
  <c r="O1330"/>
  <c r="P1330"/>
  <c r="P754"/>
  <c r="Q755"/>
  <c r="W755"/>
  <c r="O1331"/>
  <c r="P1331"/>
  <c r="R1331"/>
  <c r="W1330"/>
  <c r="Q1330"/>
  <c r="W756"/>
  <c r="N1332"/>
  <c r="M1333"/>
  <c r="N1333"/>
  <c r="M1334"/>
  <c r="P753"/>
  <c r="Q754"/>
  <c r="O1332"/>
  <c r="P1332"/>
  <c r="R1332"/>
  <c r="W1331"/>
  <c r="Q1331"/>
  <c r="W754"/>
  <c r="P752"/>
  <c r="Q753"/>
  <c r="N1334"/>
  <c r="M1335"/>
  <c r="W1332"/>
  <c r="Q1332"/>
  <c r="R1333"/>
  <c r="O1333"/>
  <c r="P1333"/>
  <c r="N1335"/>
  <c r="M1336"/>
  <c r="W753"/>
  <c r="Q752"/>
  <c r="P751"/>
  <c r="W1333"/>
  <c r="Q1333"/>
  <c r="O1334"/>
  <c r="P1334"/>
  <c r="R1334"/>
  <c r="W752"/>
  <c r="M1337"/>
  <c r="N1336"/>
  <c r="Q1334"/>
  <c r="W1334"/>
  <c r="Q751"/>
  <c r="P750"/>
  <c r="R1335"/>
  <c r="O1335"/>
  <c r="P1335"/>
  <c r="W1335"/>
  <c r="Q1335"/>
  <c r="R1336"/>
  <c r="O1336"/>
  <c r="P1336"/>
  <c r="W751"/>
  <c r="P749"/>
  <c r="W750"/>
  <c r="Q750"/>
  <c r="N1337"/>
  <c r="M1338"/>
  <c r="O1337"/>
  <c r="P1337"/>
  <c r="R1337"/>
  <c r="N1338"/>
  <c r="M1339"/>
  <c r="P748"/>
  <c r="Q749"/>
  <c r="W1336"/>
  <c r="Q1336"/>
  <c r="W749"/>
  <c r="P747"/>
  <c r="Q748"/>
  <c r="W748"/>
  <c r="M1340"/>
  <c r="N1339"/>
  <c r="O1338"/>
  <c r="P1338"/>
  <c r="R1338"/>
  <c r="Q1337"/>
  <c r="W1337"/>
  <c r="O1339"/>
  <c r="P1339"/>
  <c r="R1339"/>
  <c r="Q747"/>
  <c r="P746"/>
  <c r="W747"/>
  <c r="W1338"/>
  <c r="Q1338"/>
  <c r="N1340"/>
  <c r="M1341"/>
  <c r="M1342"/>
  <c r="N1341"/>
  <c r="R1340"/>
  <c r="O1340"/>
  <c r="P1340"/>
  <c r="P745"/>
  <c r="Q746"/>
  <c r="W746"/>
  <c r="Q1339"/>
  <c r="W1339"/>
  <c r="W1340"/>
  <c r="Q1340"/>
  <c r="O1341"/>
  <c r="P1341"/>
  <c r="R1341"/>
  <c r="P744"/>
  <c r="W745"/>
  <c r="Q745"/>
  <c r="N1342"/>
  <c r="M1343"/>
  <c r="R1342"/>
  <c r="O1342"/>
  <c r="P1342"/>
  <c r="Q1341"/>
  <c r="W1341"/>
  <c r="M1344"/>
  <c r="N1343"/>
  <c r="P743"/>
  <c r="Q744"/>
  <c r="W744"/>
  <c r="N1344"/>
  <c r="M1345"/>
  <c r="W1342"/>
  <c r="Q1342"/>
  <c r="P742"/>
  <c r="W743"/>
  <c r="Q743"/>
  <c r="O1343"/>
  <c r="P1343"/>
  <c r="R1343"/>
  <c r="W1343"/>
  <c r="Q1343"/>
  <c r="P741"/>
  <c r="Q742"/>
  <c r="W742"/>
  <c r="N1345"/>
  <c r="M1346"/>
  <c r="O1344"/>
  <c r="P1344"/>
  <c r="R1344"/>
  <c r="N1346"/>
  <c r="M1347"/>
  <c r="Q741"/>
  <c r="P740"/>
  <c r="W1344"/>
  <c r="Q1344"/>
  <c r="O1345"/>
  <c r="P1345"/>
  <c r="R1345"/>
  <c r="W741"/>
  <c r="N1347"/>
  <c r="M1348"/>
  <c r="W1345"/>
  <c r="Q1345"/>
  <c r="Q740"/>
  <c r="P739"/>
  <c r="O1346"/>
  <c r="P1346"/>
  <c r="R1346"/>
  <c r="N1348"/>
  <c r="M1349"/>
  <c r="W1346"/>
  <c r="Q1346"/>
  <c r="W740"/>
  <c r="P738"/>
  <c r="W739"/>
  <c r="Q739"/>
  <c r="R1347"/>
  <c r="O1347"/>
  <c r="P1347"/>
  <c r="N1349"/>
  <c r="M1350"/>
  <c r="W1347"/>
  <c r="Q1347"/>
  <c r="Q738"/>
  <c r="P737"/>
  <c r="W738"/>
  <c r="O1348"/>
  <c r="P1348"/>
  <c r="R1348"/>
  <c r="Q1348"/>
  <c r="W1348"/>
  <c r="Q737"/>
  <c r="P736"/>
  <c r="W737"/>
  <c r="M1351"/>
  <c r="N1350"/>
  <c r="R1349"/>
  <c r="O1349"/>
  <c r="P1349"/>
  <c r="M1352"/>
  <c r="N1351"/>
  <c r="P735"/>
  <c r="Q736"/>
  <c r="W736"/>
  <c r="Q1349"/>
  <c r="W1349"/>
  <c r="R1350"/>
  <c r="O1350"/>
  <c r="P1350"/>
  <c r="P734"/>
  <c r="Q735"/>
  <c r="W735"/>
  <c r="O1351"/>
  <c r="P1351"/>
  <c r="R1351"/>
  <c r="W1350"/>
  <c r="Q1350"/>
  <c r="M1353"/>
  <c r="N1352"/>
  <c r="R1352"/>
  <c r="O1352"/>
  <c r="P1352"/>
  <c r="Q1351"/>
  <c r="W1351"/>
  <c r="Q734"/>
  <c r="P733"/>
  <c r="M1354"/>
  <c r="N1353"/>
  <c r="O1353"/>
  <c r="P1353"/>
  <c r="R1353"/>
  <c r="W1352"/>
  <c r="Q1352"/>
  <c r="N1354"/>
  <c r="M1355"/>
  <c r="W734"/>
  <c r="P732"/>
  <c r="Q733"/>
  <c r="W733"/>
  <c r="O1354"/>
  <c r="P1354"/>
  <c r="R1354"/>
  <c r="P731"/>
  <c r="W732"/>
  <c r="Q732"/>
  <c r="M1356"/>
  <c r="N1355"/>
  <c r="W1353"/>
  <c r="Q1353"/>
  <c r="M1357"/>
  <c r="N1356"/>
  <c r="Q731"/>
  <c r="P730"/>
  <c r="R1355"/>
  <c r="O1355"/>
  <c r="P1355"/>
  <c r="Q1354"/>
  <c r="W1354"/>
  <c r="P729"/>
  <c r="Q730"/>
  <c r="W730"/>
  <c r="O1356"/>
  <c r="P1356"/>
  <c r="R1356"/>
  <c r="W1355"/>
  <c r="Q1355"/>
  <c r="W731"/>
  <c r="M1358"/>
  <c r="N1357"/>
  <c r="N1358"/>
  <c r="M1359"/>
  <c r="W1356"/>
  <c r="Q1356"/>
  <c r="P728"/>
  <c r="Q729"/>
  <c r="O1357"/>
  <c r="P1357"/>
  <c r="R1357"/>
  <c r="W729"/>
  <c r="P727"/>
  <c r="Q728"/>
  <c r="M1360"/>
  <c r="N1359"/>
  <c r="Q1357"/>
  <c r="W1357"/>
  <c r="R1358"/>
  <c r="O1358"/>
  <c r="P1358"/>
  <c r="W1358"/>
  <c r="Q1358"/>
  <c r="O1359"/>
  <c r="P1359"/>
  <c r="R1359"/>
  <c r="W728"/>
  <c r="P726"/>
  <c r="Q727"/>
  <c r="N1360"/>
  <c r="M1361"/>
  <c r="O1360"/>
  <c r="P1360"/>
  <c r="R1360"/>
  <c r="W1359"/>
  <c r="Q1359"/>
  <c r="N1361"/>
  <c r="M1362"/>
  <c r="W727"/>
  <c r="Q726"/>
  <c r="P725"/>
  <c r="P724"/>
  <c r="Q725"/>
  <c r="W725"/>
  <c r="R1361"/>
  <c r="O1361"/>
  <c r="P1361"/>
  <c r="W726"/>
  <c r="M1363"/>
  <c r="N1362"/>
  <c r="Q1360"/>
  <c r="W1360"/>
  <c r="N1363"/>
  <c r="M1364"/>
  <c r="Q1361"/>
  <c r="W1361"/>
  <c r="P723"/>
  <c r="W724"/>
  <c r="Q724"/>
  <c r="R1362"/>
  <c r="O1362"/>
  <c r="P1362"/>
  <c r="W1362"/>
  <c r="Q1362"/>
  <c r="N1364"/>
  <c r="M1365"/>
  <c r="P722"/>
  <c r="W723"/>
  <c r="Q723"/>
  <c r="O1363"/>
  <c r="P1363"/>
  <c r="R1363"/>
  <c r="Q722"/>
  <c r="P721"/>
  <c r="R1364"/>
  <c r="O1364"/>
  <c r="P1364"/>
  <c r="Q1363"/>
  <c r="W1363"/>
  <c r="M1366"/>
  <c r="N1365"/>
  <c r="W1364"/>
  <c r="Q1364"/>
  <c r="P720"/>
  <c r="Q721"/>
  <c r="O1365"/>
  <c r="P1365"/>
  <c r="R1365"/>
  <c r="W722"/>
  <c r="N1366"/>
  <c r="M1367"/>
  <c r="Q1365"/>
  <c r="W1365"/>
  <c r="O1366"/>
  <c r="P1366"/>
  <c r="R1366"/>
  <c r="W721"/>
  <c r="Q720"/>
  <c r="P719"/>
  <c r="W720"/>
  <c r="N1367"/>
  <c r="M1368"/>
  <c r="N1368"/>
  <c r="M1369"/>
  <c r="R1367"/>
  <c r="O1367"/>
  <c r="P1367"/>
  <c r="P718"/>
  <c r="Q719"/>
  <c r="W719"/>
  <c r="W1366"/>
  <c r="Q1366"/>
  <c r="O1368"/>
  <c r="P1368"/>
  <c r="R1368"/>
  <c r="P717"/>
  <c r="Q718"/>
  <c r="W1367"/>
  <c r="Q1367"/>
  <c r="N1369"/>
  <c r="M1370"/>
  <c r="R1369"/>
  <c r="O1369"/>
  <c r="P1369"/>
  <c r="W718"/>
  <c r="P716"/>
  <c r="Q717"/>
  <c r="W717"/>
  <c r="W1368"/>
  <c r="Q1368"/>
  <c r="N1370"/>
  <c r="M1371"/>
  <c r="N1371"/>
  <c r="M1372"/>
  <c r="R1370"/>
  <c r="O1370"/>
  <c r="P1370"/>
  <c r="P715"/>
  <c r="W716"/>
  <c r="Q716"/>
  <c r="W1369"/>
  <c r="Q1369"/>
  <c r="O1371"/>
  <c r="P1371"/>
  <c r="R1371"/>
  <c r="P714"/>
  <c r="Q715"/>
  <c r="Q1370"/>
  <c r="W1370"/>
  <c r="N1372"/>
  <c r="M1373"/>
  <c r="R1372"/>
  <c r="O1372"/>
  <c r="P1372"/>
  <c r="W715"/>
  <c r="P713"/>
  <c r="Q714"/>
  <c r="W714"/>
  <c r="W1371"/>
  <c r="Q1371"/>
  <c r="N1373"/>
  <c r="M1374"/>
  <c r="M1375"/>
  <c r="N1374"/>
  <c r="Q713"/>
  <c r="P712"/>
  <c r="Q1372"/>
  <c r="W1372"/>
  <c r="R1373"/>
  <c r="O1373"/>
  <c r="P1373"/>
  <c r="N1375"/>
  <c r="M1376"/>
  <c r="Q1373"/>
  <c r="W1373"/>
  <c r="W713"/>
  <c r="Q712"/>
  <c r="P711"/>
  <c r="R1374"/>
  <c r="O1374"/>
  <c r="P1374"/>
  <c r="W1374"/>
  <c r="Q1374"/>
  <c r="O1375"/>
  <c r="P1375"/>
  <c r="R1375"/>
  <c r="W712"/>
  <c r="P710"/>
  <c r="Q711"/>
  <c r="N1376"/>
  <c r="M1377"/>
  <c r="R1376"/>
  <c r="O1376"/>
  <c r="P1376"/>
  <c r="P709"/>
  <c r="W710"/>
  <c r="Q710"/>
  <c r="M1378"/>
  <c r="N1377"/>
  <c r="W711"/>
  <c r="Q1375"/>
  <c r="W1375"/>
  <c r="R1377"/>
  <c r="O1377"/>
  <c r="P1377"/>
  <c r="W1376"/>
  <c r="Q1376"/>
  <c r="M1379"/>
  <c r="N1378"/>
  <c r="Q709"/>
  <c r="P708"/>
  <c r="W709"/>
  <c r="P707"/>
  <c r="Q708"/>
  <c r="W708"/>
  <c r="R1378"/>
  <c r="O1378"/>
  <c r="P1378"/>
  <c r="M1380"/>
  <c r="N1379"/>
  <c r="Q1377"/>
  <c r="W1377"/>
  <c r="P706"/>
  <c r="Q707"/>
  <c r="M1381"/>
  <c r="N1380"/>
  <c r="W1378"/>
  <c r="Q1378"/>
  <c r="O1379"/>
  <c r="P1379"/>
  <c r="R1379"/>
  <c r="O1380"/>
  <c r="P1380"/>
  <c r="R1380"/>
  <c r="W707"/>
  <c r="P705"/>
  <c r="Q706"/>
  <c r="Q1379"/>
  <c r="W1379"/>
  <c r="M1382"/>
  <c r="N1381"/>
  <c r="O1381"/>
  <c r="P1381"/>
  <c r="R1381"/>
  <c r="W1380"/>
  <c r="Q1380"/>
  <c r="N1382"/>
  <c r="M1383"/>
  <c r="W706"/>
  <c r="Q705"/>
  <c r="P704"/>
  <c r="W705"/>
  <c r="N1383"/>
  <c r="M1384"/>
  <c r="W1381"/>
  <c r="Q1381"/>
  <c r="P703"/>
  <c r="W704"/>
  <c r="Q704"/>
  <c r="O1382"/>
  <c r="P1382"/>
  <c r="R1382"/>
  <c r="Q703"/>
  <c r="P702"/>
  <c r="W703"/>
  <c r="O1383"/>
  <c r="P1383"/>
  <c r="R1383"/>
  <c r="W1382"/>
  <c r="Q1382"/>
  <c r="N1384"/>
  <c r="M1385"/>
  <c r="N1385"/>
  <c r="M1386"/>
  <c r="Q1383"/>
  <c r="W1383"/>
  <c r="R1384"/>
  <c r="O1384"/>
  <c r="P1384"/>
  <c r="Q702"/>
  <c r="P701"/>
  <c r="W702"/>
  <c r="W1384"/>
  <c r="Q1384"/>
  <c r="R1385"/>
  <c r="O1385"/>
  <c r="P1385"/>
  <c r="P700"/>
  <c r="W701"/>
  <c r="Q701"/>
  <c r="M1387"/>
  <c r="N1386"/>
  <c r="N1387"/>
  <c r="M1388"/>
  <c r="Q700"/>
  <c r="P699"/>
  <c r="W1385"/>
  <c r="Q1385"/>
  <c r="R1386"/>
  <c r="O1386"/>
  <c r="P1386"/>
  <c r="O1387"/>
  <c r="P1387"/>
  <c r="R1387"/>
  <c r="Q1386"/>
  <c r="W1386"/>
  <c r="W700"/>
  <c r="P698"/>
  <c r="W699"/>
  <c r="Q699"/>
  <c r="M1389"/>
  <c r="N1388"/>
  <c r="R1388"/>
  <c r="O1388"/>
  <c r="P1388"/>
  <c r="Q698"/>
  <c r="P697"/>
  <c r="W698"/>
  <c r="Q1387"/>
  <c r="W1387"/>
  <c r="M1390"/>
  <c r="N1389"/>
  <c r="M1391"/>
  <c r="N1390"/>
  <c r="O1389"/>
  <c r="P1389"/>
  <c r="R1389"/>
  <c r="W1388"/>
  <c r="Q1388"/>
  <c r="Q697"/>
  <c r="P696"/>
  <c r="W697"/>
  <c r="P695"/>
  <c r="Q696"/>
  <c r="W1389"/>
  <c r="Q1389"/>
  <c r="M1392"/>
  <c r="N1391"/>
  <c r="O1390"/>
  <c r="P1390"/>
  <c r="R1390"/>
  <c r="R1391"/>
  <c r="O1391"/>
  <c r="P1391"/>
  <c r="N1392"/>
  <c r="M1393"/>
  <c r="W696"/>
  <c r="P694"/>
  <c r="Q695"/>
  <c r="W695"/>
  <c r="Q1390"/>
  <c r="W1390"/>
  <c r="O1392"/>
  <c r="P1392"/>
  <c r="R1392"/>
  <c r="Q694"/>
  <c r="P693"/>
  <c r="M1394"/>
  <c r="N1393"/>
  <c r="Q1391"/>
  <c r="W1391"/>
  <c r="N1394"/>
  <c r="M1395"/>
  <c r="Q1392"/>
  <c r="W1392"/>
  <c r="O1393"/>
  <c r="P1393"/>
  <c r="R1393"/>
  <c r="W694"/>
  <c r="P692"/>
  <c r="Q693"/>
  <c r="W693"/>
  <c r="Q692"/>
  <c r="P691"/>
  <c r="R1394"/>
  <c r="O1394"/>
  <c r="P1394"/>
  <c r="Q1393"/>
  <c r="W1393"/>
  <c r="M1396"/>
  <c r="N1395"/>
  <c r="N1396"/>
  <c r="M1397"/>
  <c r="W1394"/>
  <c r="Q1394"/>
  <c r="P690"/>
  <c r="Q691"/>
  <c r="O1395"/>
  <c r="P1395"/>
  <c r="R1395"/>
  <c r="W692"/>
  <c r="Q1395"/>
  <c r="W1395"/>
  <c r="R1396"/>
  <c r="O1396"/>
  <c r="P1396"/>
  <c r="W691"/>
  <c r="P689"/>
  <c r="Q690"/>
  <c r="M1398"/>
  <c r="N1397"/>
  <c r="W690"/>
  <c r="P688"/>
  <c r="Q689"/>
  <c r="N1398"/>
  <c r="M1399"/>
  <c r="O1397"/>
  <c r="P1397"/>
  <c r="R1397"/>
  <c r="W1396"/>
  <c r="Q1396"/>
  <c r="W1397"/>
  <c r="Q1397"/>
  <c r="R1398"/>
  <c r="O1398"/>
  <c r="P1398"/>
  <c r="N1399"/>
  <c r="M1400"/>
  <c r="W689"/>
  <c r="Q688"/>
  <c r="P687"/>
  <c r="W688"/>
  <c r="N1400"/>
  <c r="M1401"/>
  <c r="W1398"/>
  <c r="Q1398"/>
  <c r="Q687"/>
  <c r="P686"/>
  <c r="W687"/>
  <c r="O1399"/>
  <c r="P1399"/>
  <c r="R1399"/>
  <c r="O1400"/>
  <c r="P1400"/>
  <c r="R1400"/>
  <c r="W1399"/>
  <c r="Q1399"/>
  <c r="Q686"/>
  <c r="P685"/>
  <c r="W686"/>
  <c r="N1401"/>
  <c r="M1402"/>
  <c r="N1402"/>
  <c r="M1403"/>
  <c r="W1400"/>
  <c r="Q1400"/>
  <c r="O1401"/>
  <c r="P1401"/>
  <c r="R1401"/>
  <c r="Q685"/>
  <c r="P684"/>
  <c r="W685"/>
  <c r="R1402"/>
  <c r="O1402"/>
  <c r="P1402"/>
  <c r="Q684"/>
  <c r="P683"/>
  <c r="W684"/>
  <c r="W1401"/>
  <c r="Q1401"/>
  <c r="N1403"/>
  <c r="M1404"/>
  <c r="O1403"/>
  <c r="P1403"/>
  <c r="R1403"/>
  <c r="Q1402"/>
  <c r="W1402"/>
  <c r="N1404"/>
  <c r="M1405"/>
  <c r="Q683"/>
  <c r="P682"/>
  <c r="W683"/>
  <c r="M1406"/>
  <c r="N1405"/>
  <c r="Q1403"/>
  <c r="W1403"/>
  <c r="P681"/>
  <c r="Q682"/>
  <c r="O1404"/>
  <c r="P1404"/>
  <c r="R1404"/>
  <c r="W682"/>
  <c r="Q681"/>
  <c r="P680"/>
  <c r="N1406"/>
  <c r="M1407"/>
  <c r="W1404"/>
  <c r="Q1404"/>
  <c r="R1405"/>
  <c r="O1405"/>
  <c r="P1405"/>
  <c r="W1405"/>
  <c r="Q1405"/>
  <c r="R1406"/>
  <c r="O1406"/>
  <c r="P1406"/>
  <c r="W681"/>
  <c r="Q680"/>
  <c r="P679"/>
  <c r="W680"/>
  <c r="N1407"/>
  <c r="M1408"/>
  <c r="W1406"/>
  <c r="Q1406"/>
  <c r="R1407"/>
  <c r="O1407"/>
  <c r="P1407"/>
  <c r="Q679"/>
  <c r="P678"/>
  <c r="W679"/>
  <c r="M1409"/>
  <c r="N1408"/>
  <c r="Q1407"/>
  <c r="W1407"/>
  <c r="O1408"/>
  <c r="P1408"/>
  <c r="R1408"/>
  <c r="Q678"/>
  <c r="P677"/>
  <c r="M1410"/>
  <c r="N1409"/>
  <c r="N1410"/>
  <c r="M1411"/>
  <c r="W678"/>
  <c r="P676"/>
  <c r="Q677"/>
  <c r="W677"/>
  <c r="R1409"/>
  <c r="O1409"/>
  <c r="P1409"/>
  <c r="Q1408"/>
  <c r="W1408"/>
  <c r="W1409"/>
  <c r="Q1409"/>
  <c r="P675"/>
  <c r="W676"/>
  <c r="Q676"/>
  <c r="M1412"/>
  <c r="N1411"/>
  <c r="O1410"/>
  <c r="P1410"/>
  <c r="R1410"/>
  <c r="W1410"/>
  <c r="Q1410"/>
  <c r="N1412"/>
  <c r="M1413"/>
  <c r="O1411"/>
  <c r="P1411"/>
  <c r="R1411"/>
  <c r="P674"/>
  <c r="Q675"/>
  <c r="W675"/>
  <c r="Q674"/>
  <c r="P673"/>
  <c r="M1414"/>
  <c r="N1413"/>
  <c r="W1411"/>
  <c r="Q1411"/>
  <c r="O1412"/>
  <c r="P1412"/>
  <c r="R1412"/>
  <c r="M1415"/>
  <c r="N1414"/>
  <c r="Q1412"/>
  <c r="W1412"/>
  <c r="R1413"/>
  <c r="O1413"/>
  <c r="P1413"/>
  <c r="W674"/>
  <c r="Q673"/>
  <c r="P672"/>
  <c r="W673"/>
  <c r="W1413"/>
  <c r="Q1413"/>
  <c r="N1415"/>
  <c r="M1416"/>
  <c r="Q672"/>
  <c r="P671"/>
  <c r="R1414"/>
  <c r="O1414"/>
  <c r="P1414"/>
  <c r="P670"/>
  <c r="Q671"/>
  <c r="M1417"/>
  <c r="N1416"/>
  <c r="W1414"/>
  <c r="Q1414"/>
  <c r="W672"/>
  <c r="R1415"/>
  <c r="O1415"/>
  <c r="P1415"/>
  <c r="M1418"/>
  <c r="N1417"/>
  <c r="W1415"/>
  <c r="Q1415"/>
  <c r="O1416"/>
  <c r="P1416"/>
  <c r="R1416"/>
  <c r="W671"/>
  <c r="P669"/>
  <c r="Q670"/>
  <c r="W670"/>
  <c r="P668"/>
  <c r="Q669"/>
  <c r="W669"/>
  <c r="M1419"/>
  <c r="N1418"/>
  <c r="Q1416"/>
  <c r="W1416"/>
  <c r="R1417"/>
  <c r="O1417"/>
  <c r="P1417"/>
  <c r="W1417"/>
  <c r="Q1417"/>
  <c r="N1419"/>
  <c r="M1420"/>
  <c r="R1418"/>
  <c r="O1418"/>
  <c r="P1418"/>
  <c r="P667"/>
  <c r="Q668"/>
  <c r="W1418"/>
  <c r="Q1418"/>
  <c r="N1420"/>
  <c r="M1421"/>
  <c r="O1419"/>
  <c r="P1419"/>
  <c r="R1419"/>
  <c r="W668"/>
  <c r="Q667"/>
  <c r="P666"/>
  <c r="N1421"/>
  <c r="M1422"/>
  <c r="W667"/>
  <c r="Q666"/>
  <c r="P665"/>
  <c r="W666"/>
  <c r="W1419"/>
  <c r="Q1419"/>
  <c r="O1420"/>
  <c r="P1420"/>
  <c r="R1420"/>
  <c r="O1421"/>
  <c r="P1421"/>
  <c r="R1421"/>
  <c r="W1420"/>
  <c r="Q1420"/>
  <c r="M1423"/>
  <c r="N1422"/>
  <c r="Q665"/>
  <c r="P664"/>
  <c r="W665"/>
  <c r="O1422"/>
  <c r="P1422"/>
  <c r="R1422"/>
  <c r="W1421"/>
  <c r="Q1421"/>
  <c r="P663"/>
  <c r="Q664"/>
  <c r="N1423"/>
  <c r="M1424"/>
  <c r="O1423"/>
  <c r="P1423"/>
  <c r="R1423"/>
  <c r="W1422"/>
  <c r="Q1422"/>
  <c r="M1425"/>
  <c r="N1424"/>
  <c r="W664"/>
  <c r="P662"/>
  <c r="Q663"/>
  <c r="W663"/>
  <c r="M1426"/>
  <c r="N1425"/>
  <c r="Q662"/>
  <c r="P661"/>
  <c r="W662"/>
  <c r="R1424"/>
  <c r="O1424"/>
  <c r="P1424"/>
  <c r="W1423"/>
  <c r="Q1423"/>
  <c r="W1424"/>
  <c r="Q1424"/>
  <c r="O1425"/>
  <c r="P1425"/>
  <c r="R1425"/>
  <c r="P660"/>
  <c r="W661"/>
  <c r="Q661"/>
  <c r="M1427"/>
  <c r="N1426"/>
  <c r="N1427"/>
  <c r="M1428"/>
  <c r="Q660"/>
  <c r="P659"/>
  <c r="W660"/>
  <c r="R1426"/>
  <c r="O1426"/>
  <c r="P1426"/>
  <c r="W1425"/>
  <c r="Q1425"/>
  <c r="W1426"/>
  <c r="Q1426"/>
  <c r="P658"/>
  <c r="Q659"/>
  <c r="W659"/>
  <c r="M1429"/>
  <c r="N1428"/>
  <c r="O1427"/>
  <c r="P1427"/>
  <c r="R1427"/>
  <c r="W1427"/>
  <c r="Q1427"/>
  <c r="M1430"/>
  <c r="N1429"/>
  <c r="R1428"/>
  <c r="O1428"/>
  <c r="P1428"/>
  <c r="Q658"/>
  <c r="P657"/>
  <c r="W658"/>
  <c r="W1428"/>
  <c r="Q1428"/>
  <c r="O1429"/>
  <c r="P1429"/>
  <c r="R1429"/>
  <c r="Q657"/>
  <c r="P656"/>
  <c r="N1430"/>
  <c r="M1431"/>
  <c r="O1430"/>
  <c r="P1430"/>
  <c r="R1430"/>
  <c r="P655"/>
  <c r="Q656"/>
  <c r="W656"/>
  <c r="N1431"/>
  <c r="M1432"/>
  <c r="W657"/>
  <c r="W1429"/>
  <c r="Q1429"/>
  <c r="N1432"/>
  <c r="M1433"/>
  <c r="Q655"/>
  <c r="P654"/>
  <c r="W655"/>
  <c r="R1431"/>
  <c r="O1431"/>
  <c r="P1431"/>
  <c r="W1430"/>
  <c r="Q1430"/>
  <c r="M1434"/>
  <c r="N1433"/>
  <c r="Q1431"/>
  <c r="W1431"/>
  <c r="Q654"/>
  <c r="P653"/>
  <c r="W654"/>
  <c r="R1432"/>
  <c r="O1432"/>
  <c r="P1432"/>
  <c r="W1432"/>
  <c r="Q1432"/>
  <c r="P652"/>
  <c r="Q653"/>
  <c r="W653"/>
  <c r="M1435"/>
  <c r="N1434"/>
  <c r="R1433"/>
  <c r="O1433"/>
  <c r="P1433"/>
  <c r="Q1433"/>
  <c r="W1433"/>
  <c r="N1435"/>
  <c r="M1436"/>
  <c r="P651"/>
  <c r="W652"/>
  <c r="Q652"/>
  <c r="R1434"/>
  <c r="O1434"/>
  <c r="P1434"/>
  <c r="Q651"/>
  <c r="P650"/>
  <c r="W651"/>
  <c r="O1435"/>
  <c r="P1435"/>
  <c r="R1435"/>
  <c r="Q1434"/>
  <c r="W1434"/>
  <c r="M1437"/>
  <c r="N1436"/>
  <c r="M1438"/>
  <c r="N1437"/>
  <c r="R1436"/>
  <c r="O1436"/>
  <c r="P1436"/>
  <c r="W1435"/>
  <c r="Q1435"/>
  <c r="Q650"/>
  <c r="P649"/>
  <c r="W650"/>
  <c r="Q649"/>
  <c r="P648"/>
  <c r="W649"/>
  <c r="W1436"/>
  <c r="Q1436"/>
  <c r="R1437"/>
  <c r="O1437"/>
  <c r="P1437"/>
  <c r="N1438"/>
  <c r="M1439"/>
  <c r="N1439"/>
  <c r="M1440"/>
  <c r="W1437"/>
  <c r="Q1437"/>
  <c r="O1438"/>
  <c r="P1438"/>
  <c r="R1438"/>
  <c r="Q648"/>
  <c r="P647"/>
  <c r="W648"/>
  <c r="P646"/>
  <c r="Q647"/>
  <c r="R1439"/>
  <c r="O1439"/>
  <c r="P1439"/>
  <c r="W1438"/>
  <c r="Q1438"/>
  <c r="N1440"/>
  <c r="M1441"/>
  <c r="N1441"/>
  <c r="M1442"/>
  <c r="W1439"/>
  <c r="Q1439"/>
  <c r="W647"/>
  <c r="P645"/>
  <c r="W646"/>
  <c r="Q646"/>
  <c r="O1440"/>
  <c r="P1440"/>
  <c r="R1440"/>
  <c r="P644"/>
  <c r="Q645"/>
  <c r="W645"/>
  <c r="O1441"/>
  <c r="P1441"/>
  <c r="R1441"/>
  <c r="Q1440"/>
  <c r="W1440"/>
  <c r="N1442"/>
  <c r="M1443"/>
  <c r="R1442"/>
  <c r="O1442"/>
  <c r="P1442"/>
  <c r="M1444"/>
  <c r="N1443"/>
  <c r="W1441"/>
  <c r="Q1441"/>
  <c r="P643"/>
  <c r="Q644"/>
  <c r="W644"/>
  <c r="Q643"/>
  <c r="P642"/>
  <c r="W643"/>
  <c r="R1443"/>
  <c r="O1443"/>
  <c r="P1443"/>
  <c r="W1442"/>
  <c r="Q1442"/>
  <c r="M1445"/>
  <c r="N1444"/>
  <c r="M1446"/>
  <c r="N1445"/>
  <c r="W1443"/>
  <c r="Q1443"/>
  <c r="R1444"/>
  <c r="O1444"/>
  <c r="P1444"/>
  <c r="P641"/>
  <c r="Q642"/>
  <c r="W642"/>
  <c r="R1445"/>
  <c r="O1445"/>
  <c r="P1445"/>
  <c r="Q641"/>
  <c r="P640"/>
  <c r="W641"/>
  <c r="Q1444"/>
  <c r="W1444"/>
  <c r="M1447"/>
  <c r="N1446"/>
  <c r="R1446"/>
  <c r="O1446"/>
  <c r="P1446"/>
  <c r="Q640"/>
  <c r="P639"/>
  <c r="W640"/>
  <c r="W1445"/>
  <c r="Q1445"/>
  <c r="M1448"/>
  <c r="N1447"/>
  <c r="R1447"/>
  <c r="O1447"/>
  <c r="P1447"/>
  <c r="W1446"/>
  <c r="Q1446"/>
  <c r="N1448"/>
  <c r="M1449"/>
  <c r="Q639"/>
  <c r="P638"/>
  <c r="W639"/>
  <c r="O1448"/>
  <c r="P1448"/>
  <c r="R1448"/>
  <c r="W1447"/>
  <c r="Q1447"/>
  <c r="Q638"/>
  <c r="P637"/>
  <c r="N1449"/>
  <c r="M1450"/>
  <c r="R1449"/>
  <c r="O1449"/>
  <c r="P1449"/>
  <c r="P636"/>
  <c r="Q637"/>
  <c r="W637"/>
  <c r="M1451"/>
  <c r="N1450"/>
  <c r="W638"/>
  <c r="W1448"/>
  <c r="Q1448"/>
  <c r="N1451"/>
  <c r="M1452"/>
  <c r="Q636"/>
  <c r="P635"/>
  <c r="W636"/>
  <c r="W1449"/>
  <c r="Q1449"/>
  <c r="O1450"/>
  <c r="P1450"/>
  <c r="R1450"/>
  <c r="R1451"/>
  <c r="O1451"/>
  <c r="P1451"/>
  <c r="W1450"/>
  <c r="Q1450"/>
  <c r="P634"/>
  <c r="Q635"/>
  <c r="W635"/>
  <c r="M1453"/>
  <c r="N1452"/>
  <c r="N1453"/>
  <c r="M1454"/>
  <c r="Q634"/>
  <c r="P633"/>
  <c r="W634"/>
  <c r="W1451"/>
  <c r="Q1451"/>
  <c r="R1452"/>
  <c r="O1452"/>
  <c r="P1452"/>
  <c r="O1453"/>
  <c r="P1453"/>
  <c r="R1453"/>
  <c r="W1452"/>
  <c r="Q1452"/>
  <c r="Q633"/>
  <c r="P632"/>
  <c r="W633"/>
  <c r="N1454"/>
  <c r="M1455"/>
  <c r="Q1453"/>
  <c r="W1453"/>
  <c r="R1454"/>
  <c r="O1454"/>
  <c r="P1454"/>
  <c r="Q632"/>
  <c r="P631"/>
  <c r="W632"/>
  <c r="M1456"/>
  <c r="N1455"/>
  <c r="N1456"/>
  <c r="M1457"/>
  <c r="Q631"/>
  <c r="P630"/>
  <c r="R1455"/>
  <c r="O1455"/>
  <c r="P1455"/>
  <c r="W1454"/>
  <c r="Q1454"/>
  <c r="W1455"/>
  <c r="Q1455"/>
  <c r="P629"/>
  <c r="Q630"/>
  <c r="O1456"/>
  <c r="P1456"/>
  <c r="R1456"/>
  <c r="W631"/>
  <c r="N1457"/>
  <c r="M1458"/>
  <c r="M1459"/>
  <c r="N1458"/>
  <c r="Q1456"/>
  <c r="W1456"/>
  <c r="O1457"/>
  <c r="P1457"/>
  <c r="R1457"/>
  <c r="W630"/>
  <c r="P628"/>
  <c r="Q629"/>
  <c r="W629"/>
  <c r="Q628"/>
  <c r="P627"/>
  <c r="W628"/>
  <c r="N1459"/>
  <c r="M1460"/>
  <c r="W1457"/>
  <c r="Q1457"/>
  <c r="O1458"/>
  <c r="P1458"/>
  <c r="R1458"/>
  <c r="Q1458"/>
  <c r="W1458"/>
  <c r="N1460"/>
  <c r="M1461"/>
  <c r="O1459"/>
  <c r="P1459"/>
  <c r="R1459"/>
  <c r="P626"/>
  <c r="Q627"/>
  <c r="W1459"/>
  <c r="Q1459"/>
  <c r="O1460"/>
  <c r="P1460"/>
  <c r="R1460"/>
  <c r="W627"/>
  <c r="Q626"/>
  <c r="P625"/>
  <c r="W626"/>
  <c r="N1461"/>
  <c r="M1462"/>
  <c r="O1461"/>
  <c r="P1461"/>
  <c r="R1461"/>
  <c r="M1463"/>
  <c r="N1462"/>
  <c r="P624"/>
  <c r="Q625"/>
  <c r="Q1460"/>
  <c r="W1460"/>
  <c r="O1462"/>
  <c r="P1462"/>
  <c r="R1462"/>
  <c r="W625"/>
  <c r="P623"/>
  <c r="Q624"/>
  <c r="W624"/>
  <c r="N1463"/>
  <c r="M1464"/>
  <c r="W1461"/>
  <c r="Q1461"/>
  <c r="O1463"/>
  <c r="P1463"/>
  <c r="R1463"/>
  <c r="P622"/>
  <c r="Q623"/>
  <c r="N1464"/>
  <c r="M1465"/>
  <c r="W1462"/>
  <c r="Q1462"/>
  <c r="W1463"/>
  <c r="Q1463"/>
  <c r="R1464"/>
  <c r="O1464"/>
  <c r="P1464"/>
  <c r="M1466"/>
  <c r="N1465"/>
  <c r="W623"/>
  <c r="P621"/>
  <c r="Q622"/>
  <c r="P620"/>
  <c r="Q621"/>
  <c r="W621"/>
  <c r="O1465"/>
  <c r="P1465"/>
  <c r="R1465"/>
  <c r="W1464"/>
  <c r="Q1464"/>
  <c r="W622"/>
  <c r="N1466"/>
  <c r="M1467"/>
  <c r="R1466"/>
  <c r="O1466"/>
  <c r="P1466"/>
  <c r="N1467"/>
  <c r="M1468"/>
  <c r="W1465"/>
  <c r="Q1465"/>
  <c r="P619"/>
  <c r="Q620"/>
  <c r="W620"/>
  <c r="R1467"/>
  <c r="O1467"/>
  <c r="P1467"/>
  <c r="P618"/>
  <c r="W619"/>
  <c r="Q619"/>
  <c r="N1468"/>
  <c r="M1469"/>
  <c r="W1466"/>
  <c r="Q1466"/>
  <c r="N1469"/>
  <c r="M1470"/>
  <c r="Q1467"/>
  <c r="W1467"/>
  <c r="O1468"/>
  <c r="P1468"/>
  <c r="R1468"/>
  <c r="Q618"/>
  <c r="P617"/>
  <c r="Q617"/>
  <c r="P616"/>
  <c r="W617"/>
  <c r="O1469"/>
  <c r="P1469"/>
  <c r="R1469"/>
  <c r="W618"/>
  <c r="W1468"/>
  <c r="Q1468"/>
  <c r="N1470"/>
  <c r="M1471"/>
  <c r="M1472"/>
  <c r="N1471"/>
  <c r="Q616"/>
  <c r="P615"/>
  <c r="R1470"/>
  <c r="O1470"/>
  <c r="P1470"/>
  <c r="W1469"/>
  <c r="Q1469"/>
  <c r="Q1470"/>
  <c r="W1470"/>
  <c r="M1473"/>
  <c r="N1472"/>
  <c r="W616"/>
  <c r="Q615"/>
  <c r="P614"/>
  <c r="W615"/>
  <c r="O1471"/>
  <c r="P1471"/>
  <c r="R1471"/>
  <c r="W1471"/>
  <c r="Q1471"/>
  <c r="P613"/>
  <c r="Q614"/>
  <c r="W614"/>
  <c r="N1473"/>
  <c r="M1474"/>
  <c r="R1472"/>
  <c r="O1472"/>
  <c r="P1472"/>
  <c r="R1473"/>
  <c r="O1473"/>
  <c r="P1473"/>
  <c r="W1472"/>
  <c r="Q1472"/>
  <c r="M1475"/>
  <c r="N1474"/>
  <c r="P612"/>
  <c r="Q613"/>
  <c r="W613"/>
  <c r="Q612"/>
  <c r="P611"/>
  <c r="W612"/>
  <c r="O1474"/>
  <c r="P1474"/>
  <c r="R1474"/>
  <c r="N1475"/>
  <c r="M1476"/>
  <c r="W1473"/>
  <c r="Q1473"/>
  <c r="N1476"/>
  <c r="M1477"/>
  <c r="W1474"/>
  <c r="Q1474"/>
  <c r="O1475"/>
  <c r="P1475"/>
  <c r="R1475"/>
  <c r="P610"/>
  <c r="W611"/>
  <c r="Q611"/>
  <c r="O1476"/>
  <c r="P1476"/>
  <c r="R1476"/>
  <c r="Q610"/>
  <c r="P609"/>
  <c r="W1475"/>
  <c r="Q1475"/>
  <c r="M1478"/>
  <c r="N1477"/>
  <c r="N1478"/>
  <c r="M1479"/>
  <c r="Q609"/>
  <c r="P608"/>
  <c r="W609"/>
  <c r="W1476"/>
  <c r="Q1476"/>
  <c r="O1477"/>
  <c r="P1477"/>
  <c r="R1477"/>
  <c r="W610"/>
  <c r="W1477"/>
  <c r="Q1477"/>
  <c r="Q608"/>
  <c r="P607"/>
  <c r="M1480"/>
  <c r="N1479"/>
  <c r="R1478"/>
  <c r="O1478"/>
  <c r="P1478"/>
  <c r="M1481"/>
  <c r="N1480"/>
  <c r="P606"/>
  <c r="Q607"/>
  <c r="W607"/>
  <c r="W1478"/>
  <c r="Q1478"/>
  <c r="R1479"/>
  <c r="O1479"/>
  <c r="P1479"/>
  <c r="W608"/>
  <c r="Q1479"/>
  <c r="W1479"/>
  <c r="P605"/>
  <c r="Q606"/>
  <c r="R1480"/>
  <c r="O1480"/>
  <c r="P1480"/>
  <c r="M1482"/>
  <c r="N1481"/>
  <c r="O1481"/>
  <c r="P1481"/>
  <c r="R1481"/>
  <c r="W1480"/>
  <c r="Q1480"/>
  <c r="W606"/>
  <c r="Q605"/>
  <c r="P604"/>
  <c r="N1482"/>
  <c r="M1483"/>
  <c r="N1483"/>
  <c r="M1484"/>
  <c r="W1481"/>
  <c r="Q1481"/>
  <c r="O1482"/>
  <c r="P1482"/>
  <c r="R1482"/>
  <c r="W605"/>
  <c r="Q604"/>
  <c r="P603"/>
  <c r="R1483"/>
  <c r="O1483"/>
  <c r="P1483"/>
  <c r="W604"/>
  <c r="P602"/>
  <c r="Q603"/>
  <c r="W603"/>
  <c r="W1482"/>
  <c r="Q1482"/>
  <c r="N1484"/>
  <c r="M1485"/>
  <c r="R1484"/>
  <c r="O1484"/>
  <c r="P1484"/>
  <c r="M1486"/>
  <c r="N1485"/>
  <c r="Q602"/>
  <c r="P601"/>
  <c r="W602"/>
  <c r="W1483"/>
  <c r="Q1483"/>
  <c r="N1486"/>
  <c r="M1487"/>
  <c r="P600"/>
  <c r="Q601"/>
  <c r="R1485"/>
  <c r="O1485"/>
  <c r="P1485"/>
  <c r="Q1484"/>
  <c r="W1484"/>
  <c r="W601"/>
  <c r="P599"/>
  <c r="Q600"/>
  <c r="W600"/>
  <c r="R1486"/>
  <c r="O1486"/>
  <c r="P1486"/>
  <c r="N1487"/>
  <c r="M1488"/>
  <c r="W1485"/>
  <c r="Q1485"/>
  <c r="R1487"/>
  <c r="O1487"/>
  <c r="P1487"/>
  <c r="N1488"/>
  <c r="M1489"/>
  <c r="Q1486"/>
  <c r="W1486"/>
  <c r="Q599"/>
  <c r="P598"/>
  <c r="W599"/>
  <c r="R1488"/>
  <c r="O1488"/>
  <c r="P1488"/>
  <c r="P597"/>
  <c r="Q598"/>
  <c r="W598"/>
  <c r="N1489"/>
  <c r="M1490"/>
  <c r="W1487"/>
  <c r="Q1487"/>
  <c r="O1489"/>
  <c r="P1489"/>
  <c r="R1489"/>
  <c r="M1491"/>
  <c r="N1490"/>
  <c r="Q597"/>
  <c r="P596"/>
  <c r="Q1488"/>
  <c r="W1488"/>
  <c r="W597"/>
  <c r="N1491"/>
  <c r="M1492"/>
  <c r="R1490"/>
  <c r="O1490"/>
  <c r="P1490"/>
  <c r="Q596"/>
  <c r="P595"/>
  <c r="W596"/>
  <c r="W1489"/>
  <c r="Q1489"/>
  <c r="R1491"/>
  <c r="O1491"/>
  <c r="P1491"/>
  <c r="P594"/>
  <c r="Q595"/>
  <c r="Q1490"/>
  <c r="W1490"/>
  <c r="N1492"/>
  <c r="M1493"/>
  <c r="M1494"/>
  <c r="N1493"/>
  <c r="W595"/>
  <c r="R1492"/>
  <c r="O1492"/>
  <c r="P1492"/>
  <c r="W1491"/>
  <c r="Q1491"/>
  <c r="Q594"/>
  <c r="P593"/>
  <c r="W594"/>
  <c r="W1492"/>
  <c r="Q1492"/>
  <c r="N1494"/>
  <c r="M1495"/>
  <c r="P592"/>
  <c r="Q593"/>
  <c r="W593"/>
  <c r="O1493"/>
  <c r="P1493"/>
  <c r="R1493"/>
  <c r="W1493"/>
  <c r="Q1493"/>
  <c r="N1495"/>
  <c r="M1496"/>
  <c r="P591"/>
  <c r="W592"/>
  <c r="Q592"/>
  <c r="R1494"/>
  <c r="O1494"/>
  <c r="P1494"/>
  <c r="Q591"/>
  <c r="P590"/>
  <c r="W591"/>
  <c r="M1497"/>
  <c r="N1496"/>
  <c r="W1494"/>
  <c r="Q1494"/>
  <c r="O1495"/>
  <c r="P1495"/>
  <c r="R1495"/>
  <c r="W1495"/>
  <c r="Q1495"/>
  <c r="N1497"/>
  <c r="M1498"/>
  <c r="O1496"/>
  <c r="P1496"/>
  <c r="R1496"/>
  <c r="Q590"/>
  <c r="P589"/>
  <c r="W590"/>
  <c r="N1498"/>
  <c r="M1499"/>
  <c r="Q1496"/>
  <c r="W1496"/>
  <c r="R1497"/>
  <c r="O1497"/>
  <c r="P1497"/>
  <c r="Q589"/>
  <c r="P588"/>
  <c r="Q588"/>
  <c r="P587"/>
  <c r="O1498"/>
  <c r="P1498"/>
  <c r="R1498"/>
  <c r="W589"/>
  <c r="N1499"/>
  <c r="M1500"/>
  <c r="W1497"/>
  <c r="Q1497"/>
  <c r="R1499"/>
  <c r="O1499"/>
  <c r="P1499"/>
  <c r="Q587"/>
  <c r="P586"/>
  <c r="W587"/>
  <c r="N1500"/>
  <c r="M1501"/>
  <c r="Q1498"/>
  <c r="W1498"/>
  <c r="W588"/>
  <c r="O1500"/>
  <c r="P1500"/>
  <c r="R1500"/>
  <c r="Q586"/>
  <c r="P585"/>
  <c r="W586"/>
  <c r="W1499"/>
  <c r="Q1499"/>
  <c r="N1501"/>
  <c r="M1502"/>
  <c r="M1503"/>
  <c r="N1502"/>
  <c r="Q1500"/>
  <c r="W1500"/>
  <c r="R1501"/>
  <c r="O1501"/>
  <c r="P1501"/>
  <c r="P584"/>
  <c r="Q585"/>
  <c r="W585"/>
  <c r="Q584"/>
  <c r="P583"/>
  <c r="W1501"/>
  <c r="Q1501"/>
  <c r="N1503"/>
  <c r="M1504"/>
  <c r="R1502"/>
  <c r="O1502"/>
  <c r="P1502"/>
  <c r="N1504"/>
  <c r="M1505"/>
  <c r="R1503"/>
  <c r="O1503"/>
  <c r="P1503"/>
  <c r="Q1502"/>
  <c r="W1502"/>
  <c r="W584"/>
  <c r="Q583"/>
  <c r="P582"/>
  <c r="O1504"/>
  <c r="P1504"/>
  <c r="R1504"/>
  <c r="W583"/>
  <c r="Q582"/>
  <c r="P581"/>
  <c r="W582"/>
  <c r="W1503"/>
  <c r="Q1503"/>
  <c r="M1506"/>
  <c r="N1505"/>
  <c r="M1507"/>
  <c r="N1506"/>
  <c r="O1505"/>
  <c r="P1505"/>
  <c r="R1505"/>
  <c r="Q581"/>
  <c r="P580"/>
  <c r="W581"/>
  <c r="Q1504"/>
  <c r="W1504"/>
  <c r="O1506"/>
  <c r="P1506"/>
  <c r="R1506"/>
  <c r="P579"/>
  <c r="Q580"/>
  <c r="W1505"/>
  <c r="Q1505"/>
  <c r="M1508"/>
  <c r="N1507"/>
  <c r="M1509"/>
  <c r="N1508"/>
  <c r="W580"/>
  <c r="P578"/>
  <c r="Q579"/>
  <c r="R1507"/>
  <c r="O1507"/>
  <c r="P1507"/>
  <c r="Q1506"/>
  <c r="W1506"/>
  <c r="Q1507"/>
  <c r="W1507"/>
  <c r="W579"/>
  <c r="P577"/>
  <c r="Q578"/>
  <c r="W578"/>
  <c r="O1508"/>
  <c r="P1508"/>
  <c r="R1508"/>
  <c r="M1510"/>
  <c r="N1509"/>
  <c r="R1509"/>
  <c r="O1509"/>
  <c r="P1509"/>
  <c r="Q577"/>
  <c r="P576"/>
  <c r="M1511"/>
  <c r="N1510"/>
  <c r="Q1508"/>
  <c r="W1508"/>
  <c r="N1511"/>
  <c r="M1512"/>
  <c r="O1510"/>
  <c r="P1510"/>
  <c r="R1510"/>
  <c r="Q1509"/>
  <c r="W1509"/>
  <c r="W577"/>
  <c r="P575"/>
  <c r="Q576"/>
  <c r="W576"/>
  <c r="M1513"/>
  <c r="N1512"/>
  <c r="P574"/>
  <c r="W575"/>
  <c r="Q575"/>
  <c r="W1510"/>
  <c r="Q1510"/>
  <c r="R1511"/>
  <c r="O1511"/>
  <c r="P1511"/>
  <c r="Q1511"/>
  <c r="W1511"/>
  <c r="Q574"/>
  <c r="P573"/>
  <c r="W574"/>
  <c r="R1512"/>
  <c r="O1512"/>
  <c r="P1512"/>
  <c r="M1514"/>
  <c r="N1513"/>
  <c r="R1513"/>
  <c r="O1513"/>
  <c r="P1513"/>
  <c r="W1512"/>
  <c r="Q1512"/>
  <c r="M1515"/>
  <c r="N1514"/>
  <c r="Q573"/>
  <c r="P572"/>
  <c r="W573"/>
  <c r="O1514"/>
  <c r="P1514"/>
  <c r="R1514"/>
  <c r="Q572"/>
  <c r="P571"/>
  <c r="W572"/>
  <c r="N1515"/>
  <c r="M1516"/>
  <c r="W1513"/>
  <c r="Q1513"/>
  <c r="N1516"/>
  <c r="M1517"/>
  <c r="W1514"/>
  <c r="Q1514"/>
  <c r="R1515"/>
  <c r="O1515"/>
  <c r="P1515"/>
  <c r="P570"/>
  <c r="Q571"/>
  <c r="P569"/>
  <c r="Q570"/>
  <c r="W570"/>
  <c r="W1515"/>
  <c r="Q1515"/>
  <c r="R1516"/>
  <c r="O1516"/>
  <c r="P1516"/>
  <c r="W571"/>
  <c r="N1517"/>
  <c r="M1518"/>
  <c r="O1517"/>
  <c r="P1517"/>
  <c r="R1517"/>
  <c r="W1516"/>
  <c r="Q1516"/>
  <c r="Q569"/>
  <c r="P568"/>
  <c r="W569"/>
  <c r="N1518"/>
  <c r="M1519"/>
  <c r="R1518"/>
  <c r="O1518"/>
  <c r="P1518"/>
  <c r="N1519"/>
  <c r="M1520"/>
  <c r="P567"/>
  <c r="W568"/>
  <c r="Q568"/>
  <c r="W1517"/>
  <c r="Q1517"/>
  <c r="O1519"/>
  <c r="P1519"/>
  <c r="R1519"/>
  <c r="N1520"/>
  <c r="M1521"/>
  <c r="W1518"/>
  <c r="Q1518"/>
  <c r="Q567"/>
  <c r="P566"/>
  <c r="W567"/>
  <c r="N1521"/>
  <c r="M1522"/>
  <c r="Q566"/>
  <c r="P565"/>
  <c r="O1520"/>
  <c r="P1520"/>
  <c r="R1520"/>
  <c r="Q1519"/>
  <c r="W1519"/>
  <c r="M1523"/>
  <c r="N1522"/>
  <c r="W1520"/>
  <c r="Q1520"/>
  <c r="W566"/>
  <c r="Q565"/>
  <c r="P564"/>
  <c r="W565"/>
  <c r="R1521"/>
  <c r="O1521"/>
  <c r="P1521"/>
  <c r="Q564"/>
  <c r="P563"/>
  <c r="W564"/>
  <c r="O1522"/>
  <c r="P1522"/>
  <c r="R1522"/>
  <c r="W1521"/>
  <c r="Q1521"/>
  <c r="N1523"/>
  <c r="M1524"/>
  <c r="R1523"/>
  <c r="O1523"/>
  <c r="P1523"/>
  <c r="Q1522"/>
  <c r="W1522"/>
  <c r="M1525"/>
  <c r="N1524"/>
  <c r="Q563"/>
  <c r="P562"/>
  <c r="W563"/>
  <c r="Q562"/>
  <c r="P561"/>
  <c r="W562"/>
  <c r="R1524"/>
  <c r="O1524"/>
  <c r="P1524"/>
  <c r="N1525"/>
  <c r="M1526"/>
  <c r="W1523"/>
  <c r="Q1523"/>
  <c r="R1525"/>
  <c r="O1525"/>
  <c r="P1525"/>
  <c r="W1524"/>
  <c r="Q1524"/>
  <c r="M1527"/>
  <c r="N1526"/>
  <c r="Q561"/>
  <c r="P560"/>
  <c r="W561"/>
  <c r="Q560"/>
  <c r="P559"/>
  <c r="W560"/>
  <c r="N1527"/>
  <c r="M1528"/>
  <c r="W1525"/>
  <c r="Q1525"/>
  <c r="O1526"/>
  <c r="P1526"/>
  <c r="R1526"/>
  <c r="O1527"/>
  <c r="P1527"/>
  <c r="R1527"/>
  <c r="P558"/>
  <c r="Q559"/>
  <c r="W559"/>
  <c r="W1526"/>
  <c r="Q1526"/>
  <c r="M1529"/>
  <c r="N1528"/>
  <c r="O1528"/>
  <c r="P1528"/>
  <c r="R1528"/>
  <c r="Q558"/>
  <c r="P557"/>
  <c r="N1529"/>
  <c r="M1530"/>
  <c r="W1527"/>
  <c r="Q1527"/>
  <c r="R1529"/>
  <c r="O1529"/>
  <c r="P1529"/>
  <c r="W558"/>
  <c r="P556"/>
  <c r="Q557"/>
  <c r="W557"/>
  <c r="M1531"/>
  <c r="N1530"/>
  <c r="W1528"/>
  <c r="Q1528"/>
  <c r="R1530"/>
  <c r="O1530"/>
  <c r="P1530"/>
  <c r="M1532"/>
  <c r="N1531"/>
  <c r="P555"/>
  <c r="Q556"/>
  <c r="W556"/>
  <c r="W1529"/>
  <c r="Q1529"/>
  <c r="Q555"/>
  <c r="P554"/>
  <c r="M1533"/>
  <c r="N1532"/>
  <c r="O1531"/>
  <c r="P1531"/>
  <c r="R1531"/>
  <c r="Q1530"/>
  <c r="W1530"/>
  <c r="O1532"/>
  <c r="P1532"/>
  <c r="R1532"/>
  <c r="M1534"/>
  <c r="N1533"/>
  <c r="W555"/>
  <c r="P553"/>
  <c r="Q554"/>
  <c r="W1531"/>
  <c r="Q1531"/>
  <c r="M1535"/>
  <c r="N1534"/>
  <c r="W1532"/>
  <c r="Q1532"/>
  <c r="W554"/>
  <c r="Q553"/>
  <c r="P552"/>
  <c r="R1533"/>
  <c r="O1533"/>
  <c r="P1533"/>
  <c r="W553"/>
  <c r="W1533"/>
  <c r="Q1533"/>
  <c r="Q552"/>
  <c r="P551"/>
  <c r="W552"/>
  <c r="O1534"/>
  <c r="P1534"/>
  <c r="R1534"/>
  <c r="M1536"/>
  <c r="N1535"/>
  <c r="O1535"/>
  <c r="P1535"/>
  <c r="R1535"/>
  <c r="M1537"/>
  <c r="N1536"/>
  <c r="W1534"/>
  <c r="Q1534"/>
  <c r="Q551"/>
  <c r="P550"/>
  <c r="W551"/>
  <c r="P549"/>
  <c r="Q550"/>
  <c r="W550"/>
  <c r="O1536"/>
  <c r="P1536"/>
  <c r="R1536"/>
  <c r="N1537"/>
  <c r="M1538"/>
  <c r="W1535"/>
  <c r="Q1535"/>
  <c r="O1537"/>
  <c r="P1537"/>
  <c r="R1537"/>
  <c r="P548"/>
  <c r="Q549"/>
  <c r="W549"/>
  <c r="N1538"/>
  <c r="M1539"/>
  <c r="W1536"/>
  <c r="Q1536"/>
  <c r="N1539"/>
  <c r="M1540"/>
  <c r="R1538"/>
  <c r="O1538"/>
  <c r="P1538"/>
  <c r="P547"/>
  <c r="Q548"/>
  <c r="W548"/>
  <c r="W1537"/>
  <c r="Q1537"/>
  <c r="Q547"/>
  <c r="P546"/>
  <c r="R1539"/>
  <c r="O1539"/>
  <c r="P1539"/>
  <c r="Q1538"/>
  <c r="W1538"/>
  <c r="M1541"/>
  <c r="N1540"/>
  <c r="R1540"/>
  <c r="O1540"/>
  <c r="P1540"/>
  <c r="W547"/>
  <c r="P545"/>
  <c r="Q546"/>
  <c r="M1542"/>
  <c r="N1541"/>
  <c r="Q1539"/>
  <c r="W1539"/>
  <c r="N1542"/>
  <c r="M1543"/>
  <c r="O1541"/>
  <c r="P1541"/>
  <c r="R1541"/>
  <c r="W546"/>
  <c r="Q545"/>
  <c r="P544"/>
  <c r="W1540"/>
  <c r="Q1540"/>
  <c r="P543"/>
  <c r="Q544"/>
  <c r="W544"/>
  <c r="W1541"/>
  <c r="Q1541"/>
  <c r="R1542"/>
  <c r="O1542"/>
  <c r="P1542"/>
  <c r="W545"/>
  <c r="N1543"/>
  <c r="M1544"/>
  <c r="R1543"/>
  <c r="O1543"/>
  <c r="P1543"/>
  <c r="Q1542"/>
  <c r="W1542"/>
  <c r="P542"/>
  <c r="W543"/>
  <c r="Q543"/>
  <c r="N1544"/>
  <c r="M1545"/>
  <c r="O1544"/>
  <c r="P1544"/>
  <c r="R1544"/>
  <c r="Q542"/>
  <c r="P541"/>
  <c r="W1543"/>
  <c r="Q1543"/>
  <c r="M1546"/>
  <c r="N1545"/>
  <c r="O1545"/>
  <c r="P1545"/>
  <c r="R1545"/>
  <c r="W542"/>
  <c r="Q541"/>
  <c r="P540"/>
  <c r="M1547"/>
  <c r="N1546"/>
  <c r="Q1544"/>
  <c r="W1544"/>
  <c r="O1546"/>
  <c r="P1546"/>
  <c r="R1546"/>
  <c r="N1547"/>
  <c r="M1548"/>
  <c r="W541"/>
  <c r="P539"/>
  <c r="Q540"/>
  <c r="W1545"/>
  <c r="Q1545"/>
  <c r="W540"/>
  <c r="P538"/>
  <c r="Q539"/>
  <c r="W539"/>
  <c r="N1548"/>
  <c r="M1549"/>
  <c r="O1547"/>
  <c r="P1547"/>
  <c r="R1547"/>
  <c r="W1546"/>
  <c r="Q1546"/>
  <c r="Q1547"/>
  <c r="W1547"/>
  <c r="R1548"/>
  <c r="O1548"/>
  <c r="P1548"/>
  <c r="P537"/>
  <c r="Q538"/>
  <c r="M1550"/>
  <c r="N1549"/>
  <c r="N1550"/>
  <c r="M1551"/>
  <c r="R1549"/>
  <c r="O1549"/>
  <c r="P1549"/>
  <c r="W538"/>
  <c r="P536"/>
  <c r="Q537"/>
  <c r="W537"/>
  <c r="W1548"/>
  <c r="Q1548"/>
  <c r="O1550"/>
  <c r="P1550"/>
  <c r="R1550"/>
  <c r="Q536"/>
  <c r="P535"/>
  <c r="W1549"/>
  <c r="Q1549"/>
  <c r="M1552"/>
  <c r="N1551"/>
  <c r="O1551"/>
  <c r="P1551"/>
  <c r="R1551"/>
  <c r="W1550"/>
  <c r="Q1550"/>
  <c r="N1552"/>
  <c r="M1553"/>
  <c r="W536"/>
  <c r="Q535"/>
  <c r="P534"/>
  <c r="M1554"/>
  <c r="N1553"/>
  <c r="W1551"/>
  <c r="Q1551"/>
  <c r="W535"/>
  <c r="P533"/>
  <c r="W534"/>
  <c r="Q534"/>
  <c r="O1552"/>
  <c r="P1552"/>
  <c r="R1552"/>
  <c r="W1552"/>
  <c r="Q1552"/>
  <c r="Q533"/>
  <c r="P532"/>
  <c r="O1553"/>
  <c r="P1553"/>
  <c r="R1553"/>
  <c r="N1554"/>
  <c r="M1555"/>
  <c r="N1555"/>
  <c r="M1556"/>
  <c r="W533"/>
  <c r="P531"/>
  <c r="Q532"/>
  <c r="W532"/>
  <c r="O1554"/>
  <c r="P1554"/>
  <c r="R1554"/>
  <c r="W1553"/>
  <c r="Q1553"/>
  <c r="R1555"/>
  <c r="O1555"/>
  <c r="P1555"/>
  <c r="Q1554"/>
  <c r="W1554"/>
  <c r="P530"/>
  <c r="W531"/>
  <c r="Q531"/>
  <c r="M1557"/>
  <c r="N1556"/>
  <c r="M1558"/>
  <c r="N1557"/>
  <c r="Q530"/>
  <c r="P529"/>
  <c r="W1555"/>
  <c r="Q1555"/>
  <c r="O1556"/>
  <c r="P1556"/>
  <c r="R1556"/>
  <c r="W1556"/>
  <c r="Q1556"/>
  <c r="N1558"/>
  <c r="M1559"/>
  <c r="W530"/>
  <c r="Q529"/>
  <c r="P528"/>
  <c r="O1557"/>
  <c r="P1557"/>
  <c r="R1557"/>
  <c r="M1560"/>
  <c r="N1559"/>
  <c r="Q1557"/>
  <c r="W1557"/>
  <c r="W529"/>
  <c r="Q528"/>
  <c r="P527"/>
  <c r="R1558"/>
  <c r="O1558"/>
  <c r="P1558"/>
  <c r="W1558"/>
  <c r="Q1558"/>
  <c r="N1560"/>
  <c r="M1561"/>
  <c r="W528"/>
  <c r="P526"/>
  <c r="W527"/>
  <c r="Q527"/>
  <c r="O1559"/>
  <c r="P1559"/>
  <c r="R1559"/>
  <c r="Q526"/>
  <c r="P525"/>
  <c r="W526"/>
  <c r="M1562"/>
  <c r="N1561"/>
  <c r="W1559"/>
  <c r="Q1559"/>
  <c r="R1560"/>
  <c r="O1560"/>
  <c r="P1560"/>
  <c r="Q1560"/>
  <c r="W1560"/>
  <c r="M1563"/>
  <c r="N1562"/>
  <c r="O1561"/>
  <c r="P1561"/>
  <c r="R1561"/>
  <c r="P524"/>
  <c r="Q525"/>
  <c r="W525"/>
  <c r="P523"/>
  <c r="W524"/>
  <c r="Q524"/>
  <c r="W1561"/>
  <c r="Q1561"/>
  <c r="M1564"/>
  <c r="N1563"/>
  <c r="R1562"/>
  <c r="O1562"/>
  <c r="P1562"/>
  <c r="N1564"/>
  <c r="M1565"/>
  <c r="W1562"/>
  <c r="Q1562"/>
  <c r="R1563"/>
  <c r="O1563"/>
  <c r="P1563"/>
  <c r="P522"/>
  <c r="W523"/>
  <c r="Q523"/>
  <c r="P521"/>
  <c r="Q522"/>
  <c r="N1565"/>
  <c r="M1566"/>
  <c r="Q1563"/>
  <c r="W1563"/>
  <c r="R1564"/>
  <c r="O1564"/>
  <c r="P1564"/>
  <c r="W1564"/>
  <c r="Q1564"/>
  <c r="O1565"/>
  <c r="P1565"/>
  <c r="R1565"/>
  <c r="N1566"/>
  <c r="M1567"/>
  <c r="W522"/>
  <c r="P520"/>
  <c r="Q521"/>
  <c r="W521"/>
  <c r="Q520"/>
  <c r="P519"/>
  <c r="W520"/>
  <c r="N1567"/>
  <c r="M1568"/>
  <c r="R1566"/>
  <c r="O1566"/>
  <c r="P1566"/>
  <c r="W1565"/>
  <c r="Q1565"/>
  <c r="W1566"/>
  <c r="Q1566"/>
  <c r="O1567"/>
  <c r="P1567"/>
  <c r="R1567"/>
  <c r="P518"/>
  <c r="Q519"/>
  <c r="N1568"/>
  <c r="M1569"/>
  <c r="W519"/>
  <c r="M1570"/>
  <c r="N1569"/>
  <c r="Q1567"/>
  <c r="W1567"/>
  <c r="R1568"/>
  <c r="O1568"/>
  <c r="P1568"/>
  <c r="P517"/>
  <c r="Q518"/>
  <c r="W518"/>
  <c r="W1568"/>
  <c r="Q1568"/>
  <c r="N1570"/>
  <c r="M1571"/>
  <c r="Q517"/>
  <c r="P516"/>
  <c r="O1569"/>
  <c r="P1569"/>
  <c r="R1569"/>
  <c r="W517"/>
  <c r="P515"/>
  <c r="Q516"/>
  <c r="W516"/>
  <c r="M1572"/>
  <c r="N1571"/>
  <c r="R1570"/>
  <c r="O1570"/>
  <c r="P1570"/>
  <c r="W1569"/>
  <c r="Q1569"/>
  <c r="N1572"/>
  <c r="M1573"/>
  <c r="O1571"/>
  <c r="P1571"/>
  <c r="R1571"/>
  <c r="P514"/>
  <c r="W515"/>
  <c r="Q515"/>
  <c r="W1570"/>
  <c r="Q1570"/>
  <c r="R1572"/>
  <c r="O1572"/>
  <c r="P1572"/>
  <c r="P513"/>
  <c r="Q514"/>
  <c r="M1574"/>
  <c r="N1573"/>
  <c r="W1571"/>
  <c r="Q1571"/>
  <c r="W514"/>
  <c r="Q513"/>
  <c r="P512"/>
  <c r="M1575"/>
  <c r="N1574"/>
  <c r="Q1572"/>
  <c r="W1572"/>
  <c r="R1573"/>
  <c r="O1573"/>
  <c r="P1573"/>
  <c r="Q1573"/>
  <c r="W1573"/>
  <c r="M1576"/>
  <c r="N1575"/>
  <c r="R1574"/>
  <c r="O1574"/>
  <c r="P1574"/>
  <c r="W513"/>
  <c r="P511"/>
  <c r="Q512"/>
  <c r="W512"/>
  <c r="P510"/>
  <c r="Q511"/>
  <c r="W511"/>
  <c r="W1574"/>
  <c r="Q1574"/>
  <c r="M1577"/>
  <c r="N1576"/>
  <c r="R1575"/>
  <c r="O1575"/>
  <c r="P1575"/>
  <c r="W1575"/>
  <c r="Q1575"/>
  <c r="R1576"/>
  <c r="O1576"/>
  <c r="P1576"/>
  <c r="P509"/>
  <c r="Q510"/>
  <c r="W510"/>
  <c r="M1578"/>
  <c r="N1577"/>
  <c r="O1577"/>
  <c r="P1577"/>
  <c r="R1577"/>
  <c r="P508"/>
  <c r="Q509"/>
  <c r="W509"/>
  <c r="M1579"/>
  <c r="N1578"/>
  <c r="W1576"/>
  <c r="Q1576"/>
  <c r="O1578"/>
  <c r="P1578"/>
  <c r="R1578"/>
  <c r="Q508"/>
  <c r="P507"/>
  <c r="M1580"/>
  <c r="N1579"/>
  <c r="W1577"/>
  <c r="Q1577"/>
  <c r="O1579"/>
  <c r="P1579"/>
  <c r="R1579"/>
  <c r="P506"/>
  <c r="Q507"/>
  <c r="W507"/>
  <c r="W1578"/>
  <c r="Q1578"/>
  <c r="N1580"/>
  <c r="M1581"/>
  <c r="W508"/>
  <c r="N1581"/>
  <c r="M1582"/>
  <c r="Q506"/>
  <c r="P505"/>
  <c r="W506"/>
  <c r="R1580"/>
  <c r="O1580"/>
  <c r="P1580"/>
  <c r="W1579"/>
  <c r="Q1579"/>
  <c r="R1581"/>
  <c r="O1581"/>
  <c r="P1581"/>
  <c r="W1580"/>
  <c r="Q1580"/>
  <c r="Q505"/>
  <c r="P504"/>
  <c r="W505"/>
  <c r="N1582"/>
  <c r="M1583"/>
  <c r="N1583"/>
  <c r="M1584"/>
  <c r="Q504"/>
  <c r="P503"/>
  <c r="W504"/>
  <c r="O1582"/>
  <c r="P1582"/>
  <c r="R1582"/>
  <c r="W1581"/>
  <c r="Q1581"/>
  <c r="R1583"/>
  <c r="O1583"/>
  <c r="P1583"/>
  <c r="Q503"/>
  <c r="P502"/>
  <c r="M1585"/>
  <c r="N1584"/>
  <c r="W1582"/>
  <c r="Q1582"/>
  <c r="M1586"/>
  <c r="N1585"/>
  <c r="W503"/>
  <c r="Q502"/>
  <c r="P501"/>
  <c r="Q1583"/>
  <c r="W1583"/>
  <c r="R1584"/>
  <c r="O1584"/>
  <c r="P1584"/>
  <c r="W1584"/>
  <c r="Q1584"/>
  <c r="M1587"/>
  <c r="N1586"/>
  <c r="O1585"/>
  <c r="P1585"/>
  <c r="R1585"/>
  <c r="W502"/>
  <c r="P500"/>
  <c r="Q501"/>
  <c r="W501"/>
  <c r="P499"/>
  <c r="W500"/>
  <c r="Q500"/>
  <c r="R1586"/>
  <c r="O1586"/>
  <c r="P1586"/>
  <c r="Q1585"/>
  <c r="W1585"/>
  <c r="M1588"/>
  <c r="N1587"/>
  <c r="M1589"/>
  <c r="N1588"/>
  <c r="O1587"/>
  <c r="P1587"/>
  <c r="R1587"/>
  <c r="Q1586"/>
  <c r="W1586"/>
  <c r="P498"/>
  <c r="W499"/>
  <c r="Q499"/>
  <c r="W1587"/>
  <c r="Q1587"/>
  <c r="N1589"/>
  <c r="M1590"/>
  <c r="Q498"/>
  <c r="P497"/>
  <c r="O1588"/>
  <c r="P1588"/>
  <c r="R1588"/>
  <c r="W498"/>
  <c r="Q1588"/>
  <c r="W1588"/>
  <c r="M1591"/>
  <c r="N1590"/>
  <c r="P496"/>
  <c r="Q497"/>
  <c r="O1589"/>
  <c r="P1589"/>
  <c r="R1589"/>
  <c r="W1589"/>
  <c r="Q1589"/>
  <c r="O1590"/>
  <c r="P1590"/>
  <c r="R1590"/>
  <c r="W497"/>
  <c r="Q496"/>
  <c r="P495"/>
  <c r="W496"/>
  <c r="N1591"/>
  <c r="M1592"/>
  <c r="M1593"/>
  <c r="N1592"/>
  <c r="R1591"/>
  <c r="O1591"/>
  <c r="P1591"/>
  <c r="P494"/>
  <c r="Q495"/>
  <c r="Q1590"/>
  <c r="W1590"/>
  <c r="N1593"/>
  <c r="M1594"/>
  <c r="W495"/>
  <c r="P493"/>
  <c r="Q494"/>
  <c r="W1591"/>
  <c r="Q1591"/>
  <c r="O1592"/>
  <c r="P1592"/>
  <c r="R1592"/>
  <c r="R1593"/>
  <c r="O1593"/>
  <c r="P1593"/>
  <c r="Q1592"/>
  <c r="W1592"/>
  <c r="W494"/>
  <c r="Q493"/>
  <c r="P492"/>
  <c r="N1594"/>
  <c r="M1595"/>
  <c r="N1595"/>
  <c r="M1596"/>
  <c r="R1594"/>
  <c r="O1594"/>
  <c r="P1594"/>
  <c r="W493"/>
  <c r="Q492"/>
  <c r="P491"/>
  <c r="W1593"/>
  <c r="Q1593"/>
  <c r="W492"/>
  <c r="Q491"/>
  <c r="P490"/>
  <c r="W491"/>
  <c r="O1595"/>
  <c r="P1595"/>
  <c r="R1595"/>
  <c r="W1594"/>
  <c r="Q1594"/>
  <c r="M1597"/>
  <c r="N1596"/>
  <c r="R1596"/>
  <c r="O1596"/>
  <c r="P1596"/>
  <c r="M1598"/>
  <c r="N1597"/>
  <c r="W1595"/>
  <c r="Q1595"/>
  <c r="P489"/>
  <c r="Q490"/>
  <c r="W490"/>
  <c r="N1598"/>
  <c r="M1599"/>
  <c r="P488"/>
  <c r="Q489"/>
  <c r="O1597"/>
  <c r="P1597"/>
  <c r="R1597"/>
  <c r="W1596"/>
  <c r="Q1596"/>
  <c r="W489"/>
  <c r="P487"/>
  <c r="Q488"/>
  <c r="R1598"/>
  <c r="O1598"/>
  <c r="P1598"/>
  <c r="W1597"/>
  <c r="Q1597"/>
  <c r="N1599"/>
  <c r="M1600"/>
  <c r="R1599"/>
  <c r="O1599"/>
  <c r="P1599"/>
  <c r="Q1598"/>
  <c r="W1598"/>
  <c r="W488"/>
  <c r="P486"/>
  <c r="W487"/>
  <c r="Q487"/>
  <c r="M1601"/>
  <c r="N1600"/>
  <c r="O1600"/>
  <c r="P1600"/>
  <c r="R1600"/>
  <c r="P485"/>
  <c r="Q486"/>
  <c r="W486"/>
  <c r="N1601"/>
  <c r="M1602"/>
  <c r="W1599"/>
  <c r="Q1599"/>
  <c r="M1603"/>
  <c r="N1602"/>
  <c r="Q485"/>
  <c r="P484"/>
  <c r="W485"/>
  <c r="O1601"/>
  <c r="P1601"/>
  <c r="R1601"/>
  <c r="W1600"/>
  <c r="Q1600"/>
  <c r="Q1601"/>
  <c r="W1601"/>
  <c r="O1602"/>
  <c r="P1602"/>
  <c r="R1602"/>
  <c r="P483"/>
  <c r="Q484"/>
  <c r="W484"/>
  <c r="M1604"/>
  <c r="N1603"/>
  <c r="O1603"/>
  <c r="P1603"/>
  <c r="R1603"/>
  <c r="P482"/>
  <c r="Q483"/>
  <c r="W1602"/>
  <c r="Q1602"/>
  <c r="N1604"/>
  <c r="M1605"/>
  <c r="O1604"/>
  <c r="P1604"/>
  <c r="R1604"/>
  <c r="W483"/>
  <c r="P481"/>
  <c r="Q482"/>
  <c r="W482"/>
  <c r="M1606"/>
  <c r="N1605"/>
  <c r="Q1603"/>
  <c r="W1603"/>
  <c r="R1605"/>
  <c r="O1605"/>
  <c r="P1605"/>
  <c r="Q481"/>
  <c r="P480"/>
  <c r="W481"/>
  <c r="M1607"/>
  <c r="N1606"/>
  <c r="Q1604"/>
  <c r="W1604"/>
  <c r="R1606"/>
  <c r="O1606"/>
  <c r="P1606"/>
  <c r="W1605"/>
  <c r="Q1605"/>
  <c r="N1607"/>
  <c r="M1608"/>
  <c r="P479"/>
  <c r="Q480"/>
  <c r="W480"/>
  <c r="O1607"/>
  <c r="P1607"/>
  <c r="R1607"/>
  <c r="Q1606"/>
  <c r="W1606"/>
  <c r="Q479"/>
  <c r="P478"/>
  <c r="M1609"/>
  <c r="N1608"/>
  <c r="N1609"/>
  <c r="M1610"/>
  <c r="Q478"/>
  <c r="P477"/>
  <c r="W1607"/>
  <c r="Q1607"/>
  <c r="O1608"/>
  <c r="P1608"/>
  <c r="R1608"/>
  <c r="W479"/>
  <c r="Q477"/>
  <c r="P476"/>
  <c r="W477"/>
  <c r="W1608"/>
  <c r="Q1608"/>
  <c r="W478"/>
  <c r="N1610"/>
  <c r="M1611"/>
  <c r="O1609"/>
  <c r="P1609"/>
  <c r="R1609"/>
  <c r="W1609"/>
  <c r="Q1609"/>
  <c r="R1610"/>
  <c r="O1610"/>
  <c r="P1610"/>
  <c r="N1611"/>
  <c r="M1612"/>
  <c r="P475"/>
  <c r="W476"/>
  <c r="Q476"/>
  <c r="P474"/>
  <c r="Q475"/>
  <c r="W475"/>
  <c r="O1611"/>
  <c r="P1611"/>
  <c r="R1611"/>
  <c r="N1612"/>
  <c r="M1613"/>
  <c r="W1610"/>
  <c r="Q1610"/>
  <c r="R1612"/>
  <c r="O1612"/>
  <c r="P1612"/>
  <c r="M1614"/>
  <c r="N1613"/>
  <c r="Q1611"/>
  <c r="W1611"/>
  <c r="Q474"/>
  <c r="P473"/>
  <c r="W474"/>
  <c r="R1613"/>
  <c r="O1613"/>
  <c r="P1613"/>
  <c r="Q1612"/>
  <c r="W1612"/>
  <c r="P472"/>
  <c r="Q473"/>
  <c r="M1615"/>
  <c r="N1614"/>
  <c r="N1615"/>
  <c r="M1616"/>
  <c r="Q472"/>
  <c r="P471"/>
  <c r="W472"/>
  <c r="O1614"/>
  <c r="P1614"/>
  <c r="R1614"/>
  <c r="W473"/>
  <c r="W1613"/>
  <c r="Q1613"/>
  <c r="R1615"/>
  <c r="O1615"/>
  <c r="P1615"/>
  <c r="Q1614"/>
  <c r="W1614"/>
  <c r="P470"/>
  <c r="W471"/>
  <c r="Q471"/>
  <c r="M1617"/>
  <c r="N1616"/>
  <c r="O1616"/>
  <c r="P1616"/>
  <c r="R1616"/>
  <c r="Q470"/>
  <c r="P469"/>
  <c r="W470"/>
  <c r="N1617"/>
  <c r="M1618"/>
  <c r="W1615"/>
  <c r="Q1615"/>
  <c r="R1617"/>
  <c r="O1617"/>
  <c r="P1617"/>
  <c r="W1616"/>
  <c r="Q1616"/>
  <c r="N1618"/>
  <c r="M1619"/>
  <c r="Q469"/>
  <c r="P468"/>
  <c r="W469"/>
  <c r="M1620"/>
  <c r="N1619"/>
  <c r="Q468"/>
  <c r="P467"/>
  <c r="W468"/>
  <c r="O1618"/>
  <c r="P1618"/>
  <c r="R1618"/>
  <c r="Q1617"/>
  <c r="W1617"/>
  <c r="W1618"/>
  <c r="Q1618"/>
  <c r="O1619"/>
  <c r="P1619"/>
  <c r="R1619"/>
  <c r="P466"/>
  <c r="Q467"/>
  <c r="W467"/>
  <c r="N1620"/>
  <c r="M1621"/>
  <c r="R1620"/>
  <c r="O1620"/>
  <c r="P1620"/>
  <c r="M1622"/>
  <c r="N1621"/>
  <c r="Q466"/>
  <c r="P465"/>
  <c r="W466"/>
  <c r="Q1619"/>
  <c r="W1619"/>
  <c r="N1622"/>
  <c r="M1623"/>
  <c r="O1621"/>
  <c r="P1621"/>
  <c r="R1621"/>
  <c r="W1620"/>
  <c r="Q1620"/>
  <c r="Q465"/>
  <c r="P464"/>
  <c r="P463"/>
  <c r="Q464"/>
  <c r="W464"/>
  <c r="W1621"/>
  <c r="Q1621"/>
  <c r="O1622"/>
  <c r="P1622"/>
  <c r="R1622"/>
  <c r="W465"/>
  <c r="N1623"/>
  <c r="M1624"/>
  <c r="M1625"/>
  <c r="N1624"/>
  <c r="Q1622"/>
  <c r="W1622"/>
  <c r="R1623"/>
  <c r="O1623"/>
  <c r="P1623"/>
  <c r="P462"/>
  <c r="W463"/>
  <c r="Q463"/>
  <c r="W1623"/>
  <c r="Q1623"/>
  <c r="N1625"/>
  <c r="M1626"/>
  <c r="Q462"/>
  <c r="P461"/>
  <c r="W462"/>
  <c r="R1624"/>
  <c r="O1624"/>
  <c r="P1624"/>
  <c r="M1627"/>
  <c r="N1626"/>
  <c r="P460"/>
  <c r="Q461"/>
  <c r="W461"/>
  <c r="R1625"/>
  <c r="O1625"/>
  <c r="P1625"/>
  <c r="Q1624"/>
  <c r="W1624"/>
  <c r="W1625"/>
  <c r="Q1625"/>
  <c r="Q460"/>
  <c r="P459"/>
  <c r="O1626"/>
  <c r="P1626"/>
  <c r="R1626"/>
  <c r="M1628"/>
  <c r="N1627"/>
  <c r="M1629"/>
  <c r="N1628"/>
  <c r="Q1626"/>
  <c r="W1626"/>
  <c r="Q459"/>
  <c r="P458"/>
  <c r="R1627"/>
  <c r="O1627"/>
  <c r="P1627"/>
  <c r="W460"/>
  <c r="Q1627"/>
  <c r="W1627"/>
  <c r="W459"/>
  <c r="Q458"/>
  <c r="P457"/>
  <c r="W458"/>
  <c r="O1628"/>
  <c r="P1628"/>
  <c r="R1628"/>
  <c r="M1630"/>
  <c r="N1629"/>
  <c r="O1629"/>
  <c r="P1629"/>
  <c r="R1629"/>
  <c r="M1631"/>
  <c r="N1630"/>
  <c r="W1628"/>
  <c r="Q1628"/>
  <c r="P456"/>
  <c r="Q457"/>
  <c r="W457"/>
  <c r="Q456"/>
  <c r="P455"/>
  <c r="W456"/>
  <c r="N1631"/>
  <c r="M1632"/>
  <c r="O1630"/>
  <c r="P1630"/>
  <c r="R1630"/>
  <c r="W1629"/>
  <c r="Q1629"/>
  <c r="W1630"/>
  <c r="Q1630"/>
  <c r="M1633"/>
  <c r="N1632"/>
  <c r="R1631"/>
  <c r="O1631"/>
  <c r="P1631"/>
  <c r="P454"/>
  <c r="Q455"/>
  <c r="W455"/>
  <c r="P453"/>
  <c r="Q454"/>
  <c r="W454"/>
  <c r="O1632"/>
  <c r="P1632"/>
  <c r="R1632"/>
  <c r="N1633"/>
  <c r="M1634"/>
  <c r="W1631"/>
  <c r="Q1631"/>
  <c r="O1633"/>
  <c r="P1633"/>
  <c r="R1633"/>
  <c r="W1632"/>
  <c r="Q1632"/>
  <c r="N1634"/>
  <c r="M1635"/>
  <c r="Q453"/>
  <c r="P452"/>
  <c r="W453"/>
  <c r="M1636"/>
  <c r="N1635"/>
  <c r="W1633"/>
  <c r="Q1633"/>
  <c r="Q452"/>
  <c r="P451"/>
  <c r="W452"/>
  <c r="O1634"/>
  <c r="P1634"/>
  <c r="R1634"/>
  <c r="W1634"/>
  <c r="Q1634"/>
  <c r="M1637"/>
  <c r="N1636"/>
  <c r="P450"/>
  <c r="Q451"/>
  <c r="R1635"/>
  <c r="O1635"/>
  <c r="P1635"/>
  <c r="W451"/>
  <c r="Q1635"/>
  <c r="W1635"/>
  <c r="R1636"/>
  <c r="O1636"/>
  <c r="P1636"/>
  <c r="P449"/>
  <c r="W450"/>
  <c r="Q450"/>
  <c r="N1637"/>
  <c r="M1638"/>
  <c r="M1639"/>
  <c r="N1638"/>
  <c r="W1636"/>
  <c r="Q1636"/>
  <c r="O1637"/>
  <c r="P1637"/>
  <c r="R1637"/>
  <c r="Q449"/>
  <c r="P448"/>
  <c r="W449"/>
  <c r="P447"/>
  <c r="Q448"/>
  <c r="W448"/>
  <c r="M1640"/>
  <c r="N1639"/>
  <c r="W1637"/>
  <c r="Q1637"/>
  <c r="R1638"/>
  <c r="O1638"/>
  <c r="P1638"/>
  <c r="W1638"/>
  <c r="Q1638"/>
  <c r="O1639"/>
  <c r="P1639"/>
  <c r="R1639"/>
  <c r="N1640"/>
  <c r="M1641"/>
  <c r="Q447"/>
  <c r="P446"/>
  <c r="W447"/>
  <c r="N1641"/>
  <c r="M1642"/>
  <c r="O1640"/>
  <c r="P1640"/>
  <c r="R1640"/>
  <c r="W1639"/>
  <c r="Q1639"/>
  <c r="Q446"/>
  <c r="P445"/>
  <c r="W446"/>
  <c r="Q445"/>
  <c r="P444"/>
  <c r="W445"/>
  <c r="Q1640"/>
  <c r="W1640"/>
  <c r="O1641"/>
  <c r="P1641"/>
  <c r="R1641"/>
  <c r="M1643"/>
  <c r="N1642"/>
  <c r="O1642"/>
  <c r="P1642"/>
  <c r="R1642"/>
  <c r="Q1641"/>
  <c r="W1641"/>
  <c r="M1644"/>
  <c r="N1643"/>
  <c r="P443"/>
  <c r="W444"/>
  <c r="Q444"/>
  <c r="P442"/>
  <c r="Q443"/>
  <c r="W443"/>
  <c r="R1643"/>
  <c r="O1643"/>
  <c r="P1643"/>
  <c r="Q1642"/>
  <c r="W1642"/>
  <c r="M1645"/>
  <c r="N1644"/>
  <c r="Q1643"/>
  <c r="W1643"/>
  <c r="O1644"/>
  <c r="P1644"/>
  <c r="R1644"/>
  <c r="P441"/>
  <c r="Q442"/>
  <c r="W442"/>
  <c r="N1645"/>
  <c r="M1646"/>
  <c r="O1645"/>
  <c r="P1645"/>
  <c r="R1645"/>
  <c r="M1647"/>
  <c r="N1646"/>
  <c r="P440"/>
  <c r="Q441"/>
  <c r="W441"/>
  <c r="W1644"/>
  <c r="Q1644"/>
  <c r="N1647"/>
  <c r="M1648"/>
  <c r="Q440"/>
  <c r="P439"/>
  <c r="W440"/>
  <c r="O1646"/>
  <c r="P1646"/>
  <c r="R1646"/>
  <c r="W1645"/>
  <c r="Q1645"/>
  <c r="Q1646"/>
  <c r="W1646"/>
  <c r="Q439"/>
  <c r="P438"/>
  <c r="W439"/>
  <c r="N1648"/>
  <c r="M1649"/>
  <c r="R1647"/>
  <c r="O1647"/>
  <c r="P1647"/>
  <c r="W1647"/>
  <c r="Q1647"/>
  <c r="M1650"/>
  <c r="N1649"/>
  <c r="P437"/>
  <c r="W438"/>
  <c r="Q438"/>
  <c r="R1648"/>
  <c r="O1648"/>
  <c r="P1648"/>
  <c r="P436"/>
  <c r="W437"/>
  <c r="Q437"/>
  <c r="M1651"/>
  <c r="N1650"/>
  <c r="W1648"/>
  <c r="Q1648"/>
  <c r="R1649"/>
  <c r="O1649"/>
  <c r="P1649"/>
  <c r="O1650"/>
  <c r="P1650"/>
  <c r="R1650"/>
  <c r="W1649"/>
  <c r="Q1649"/>
  <c r="N1651"/>
  <c r="M1652"/>
  <c r="Q436"/>
  <c r="P435"/>
  <c r="R1651"/>
  <c r="O1651"/>
  <c r="P1651"/>
  <c r="W436"/>
  <c r="Q435"/>
  <c r="P434"/>
  <c r="M1653"/>
  <c r="N1652"/>
  <c r="Q1650"/>
  <c r="W1650"/>
  <c r="M1654"/>
  <c r="N1653"/>
  <c r="R1652"/>
  <c r="O1652"/>
  <c r="P1652"/>
  <c r="Q1651"/>
  <c r="W1651"/>
  <c r="W435"/>
  <c r="Q434"/>
  <c r="P433"/>
  <c r="W434"/>
  <c r="Q433"/>
  <c r="P432"/>
  <c r="W1652"/>
  <c r="Q1652"/>
  <c r="O1653"/>
  <c r="P1653"/>
  <c r="R1653"/>
  <c r="N1654"/>
  <c r="M1655"/>
  <c r="O1654"/>
  <c r="P1654"/>
  <c r="R1654"/>
  <c r="M1656"/>
  <c r="N1655"/>
  <c r="W433"/>
  <c r="P431"/>
  <c r="W432"/>
  <c r="Q432"/>
  <c r="W1653"/>
  <c r="Q1653"/>
  <c r="P430"/>
  <c r="Q431"/>
  <c r="R1655"/>
  <c r="O1655"/>
  <c r="P1655"/>
  <c r="M1657"/>
  <c r="N1656"/>
  <c r="Q1654"/>
  <c r="W1654"/>
  <c r="N1657"/>
  <c r="M1658"/>
  <c r="O1656"/>
  <c r="P1656"/>
  <c r="R1656"/>
  <c r="W1655"/>
  <c r="Q1655"/>
  <c r="W431"/>
  <c r="Q430"/>
  <c r="P429"/>
  <c r="W430"/>
  <c r="P428"/>
  <c r="Q429"/>
  <c r="N1658"/>
  <c r="M1659"/>
  <c r="W1656"/>
  <c r="Q1656"/>
  <c r="O1657"/>
  <c r="P1657"/>
  <c r="R1657"/>
  <c r="Q1657"/>
  <c r="W1657"/>
  <c r="N1659"/>
  <c r="M1660"/>
  <c r="W429"/>
  <c r="Q428"/>
  <c r="P427"/>
  <c r="W428"/>
  <c r="O1658"/>
  <c r="P1658"/>
  <c r="R1658"/>
  <c r="M1661"/>
  <c r="N1660"/>
  <c r="Q1658"/>
  <c r="W1658"/>
  <c r="P426"/>
  <c r="Q427"/>
  <c r="R1659"/>
  <c r="O1659"/>
  <c r="P1659"/>
  <c r="W1659"/>
  <c r="Q1659"/>
  <c r="W427"/>
  <c r="P425"/>
  <c r="Q426"/>
  <c r="M1662"/>
  <c r="N1661"/>
  <c r="O1660"/>
  <c r="P1660"/>
  <c r="R1660"/>
  <c r="W426"/>
  <c r="Q425"/>
  <c r="P424"/>
  <c r="W1660"/>
  <c r="Q1660"/>
  <c r="N1662"/>
  <c r="M1663"/>
  <c r="R1661"/>
  <c r="O1661"/>
  <c r="P1661"/>
  <c r="M1664"/>
  <c r="N1663"/>
  <c r="O1662"/>
  <c r="P1662"/>
  <c r="R1662"/>
  <c r="Q1661"/>
  <c r="W1661"/>
  <c r="W425"/>
  <c r="Q424"/>
  <c r="P423"/>
  <c r="W424"/>
  <c r="M1665"/>
  <c r="N1664"/>
  <c r="Q423"/>
  <c r="P422"/>
  <c r="R1663"/>
  <c r="O1663"/>
  <c r="P1663"/>
  <c r="W1662"/>
  <c r="Q1662"/>
  <c r="N1665"/>
  <c r="M1666"/>
  <c r="W423"/>
  <c r="Q422"/>
  <c r="P421"/>
  <c r="R1664"/>
  <c r="O1664"/>
  <c r="P1664"/>
  <c r="Q1663"/>
  <c r="W1663"/>
  <c r="R1665"/>
  <c r="O1665"/>
  <c r="P1665"/>
  <c r="W1664"/>
  <c r="Q1664"/>
  <c r="M1667"/>
  <c r="N1666"/>
  <c r="W422"/>
  <c r="P420"/>
  <c r="Q421"/>
  <c r="W421"/>
  <c r="Q420"/>
  <c r="P419"/>
  <c r="O1666"/>
  <c r="P1666"/>
  <c r="R1666"/>
  <c r="N1667"/>
  <c r="M1668"/>
  <c r="W1665"/>
  <c r="Q1665"/>
  <c r="M1669"/>
  <c r="N1668"/>
  <c r="O1667"/>
  <c r="P1667"/>
  <c r="R1667"/>
  <c r="W1666"/>
  <c r="Q1666"/>
  <c r="W420"/>
  <c r="P418"/>
  <c r="Q419"/>
  <c r="P417"/>
  <c r="Q418"/>
  <c r="W1667"/>
  <c r="Q1667"/>
  <c r="M1670"/>
  <c r="N1669"/>
  <c r="W419"/>
  <c r="O1668"/>
  <c r="P1668"/>
  <c r="R1668"/>
  <c r="W1668"/>
  <c r="Q1668"/>
  <c r="O1669"/>
  <c r="P1669"/>
  <c r="R1669"/>
  <c r="P416"/>
  <c r="Q417"/>
  <c r="M1671"/>
  <c r="N1670"/>
  <c r="W418"/>
  <c r="N1671"/>
  <c r="M1672"/>
  <c r="O1670"/>
  <c r="P1670"/>
  <c r="R1670"/>
  <c r="W417"/>
  <c r="Q416"/>
  <c r="P415"/>
  <c r="W1669"/>
  <c r="Q1669"/>
  <c r="W416"/>
  <c r="R1671"/>
  <c r="O1671"/>
  <c r="P1671"/>
  <c r="N1672"/>
  <c r="M1673"/>
  <c r="Q415"/>
  <c r="P414"/>
  <c r="Q1670"/>
  <c r="W1670"/>
  <c r="O1672"/>
  <c r="P1672"/>
  <c r="R1672"/>
  <c r="W415"/>
  <c r="P413"/>
  <c r="W414"/>
  <c r="Q414"/>
  <c r="M1674"/>
  <c r="N1673"/>
  <c r="W1671"/>
  <c r="Q1671"/>
  <c r="R1673"/>
  <c r="O1673"/>
  <c r="P1673"/>
  <c r="Q1672"/>
  <c r="W1672"/>
  <c r="M1675"/>
  <c r="N1674"/>
  <c r="Q413"/>
  <c r="P412"/>
  <c r="Q412"/>
  <c r="P411"/>
  <c r="W413"/>
  <c r="M1676"/>
  <c r="N1675"/>
  <c r="W1673"/>
  <c r="Q1673"/>
  <c r="O1674"/>
  <c r="P1674"/>
  <c r="R1674"/>
  <c r="N1676"/>
  <c r="M1677"/>
  <c r="P410"/>
  <c r="Q411"/>
  <c r="W411"/>
  <c r="W1674"/>
  <c r="Q1674"/>
  <c r="O1675"/>
  <c r="P1675"/>
  <c r="R1675"/>
  <c r="W412"/>
  <c r="O1676"/>
  <c r="P1676"/>
  <c r="R1676"/>
  <c r="W1675"/>
  <c r="Q1675"/>
  <c r="M1678"/>
  <c r="N1677"/>
  <c r="Q410"/>
  <c r="P409"/>
  <c r="W410"/>
  <c r="P408"/>
  <c r="Q409"/>
  <c r="R1677"/>
  <c r="O1677"/>
  <c r="P1677"/>
  <c r="Q1676"/>
  <c r="W1676"/>
  <c r="M1679"/>
  <c r="N1678"/>
  <c r="R1678"/>
  <c r="O1678"/>
  <c r="P1678"/>
  <c r="W409"/>
  <c r="P407"/>
  <c r="Q408"/>
  <c r="W408"/>
  <c r="N1679"/>
  <c r="M1680"/>
  <c r="W1677"/>
  <c r="Q1677"/>
  <c r="O1679"/>
  <c r="P1679"/>
  <c r="R1679"/>
  <c r="N1680"/>
  <c r="M1681"/>
  <c r="P406"/>
  <c r="Q407"/>
  <c r="W407"/>
  <c r="W1678"/>
  <c r="Q1678"/>
  <c r="O1680"/>
  <c r="P1680"/>
  <c r="R1680"/>
  <c r="W1679"/>
  <c r="Q1679"/>
  <c r="P405"/>
  <c r="W406"/>
  <c r="Q406"/>
  <c r="M1682"/>
  <c r="N1681"/>
  <c r="M1683"/>
  <c r="N1682"/>
  <c r="P404"/>
  <c r="Q405"/>
  <c r="W405"/>
  <c r="W1680"/>
  <c r="Q1680"/>
  <c r="O1681"/>
  <c r="P1681"/>
  <c r="R1681"/>
  <c r="Q404"/>
  <c r="P403"/>
  <c r="W1681"/>
  <c r="Q1681"/>
  <c r="O1682"/>
  <c r="P1682"/>
  <c r="R1682"/>
  <c r="M1684"/>
  <c r="N1683"/>
  <c r="R1683"/>
  <c r="O1683"/>
  <c r="P1683"/>
  <c r="N1684"/>
  <c r="M1685"/>
  <c r="Q1682"/>
  <c r="W1682"/>
  <c r="W404"/>
  <c r="Q403"/>
  <c r="P402"/>
  <c r="O1684"/>
  <c r="P1684"/>
  <c r="R1684"/>
  <c r="W403"/>
  <c r="P401"/>
  <c r="Q402"/>
  <c r="N1685"/>
  <c r="M1686"/>
  <c r="Q1683"/>
  <c r="W1683"/>
  <c r="R1685"/>
  <c r="O1685"/>
  <c r="P1685"/>
  <c r="W1684"/>
  <c r="Q1684"/>
  <c r="M1687"/>
  <c r="N1686"/>
  <c r="W402"/>
  <c r="P400"/>
  <c r="Q401"/>
  <c r="P399"/>
  <c r="Q400"/>
  <c r="W400"/>
  <c r="O1686"/>
  <c r="P1686"/>
  <c r="R1686"/>
  <c r="W401"/>
  <c r="N1687"/>
  <c r="M1688"/>
  <c r="W1685"/>
  <c r="Q1685"/>
  <c r="M1689"/>
  <c r="N1688"/>
  <c r="W1686"/>
  <c r="Q1686"/>
  <c r="O1687"/>
  <c r="P1687"/>
  <c r="R1687"/>
  <c r="P398"/>
  <c r="Q399"/>
  <c r="W399"/>
  <c r="W1687"/>
  <c r="Q1687"/>
  <c r="R1688"/>
  <c r="O1688"/>
  <c r="P1688"/>
  <c r="P397"/>
  <c r="Q398"/>
  <c r="M1690"/>
  <c r="N1689"/>
  <c r="W398"/>
  <c r="Q397"/>
  <c r="P396"/>
  <c r="M1691"/>
  <c r="N1690"/>
  <c r="O1689"/>
  <c r="P1689"/>
  <c r="R1689"/>
  <c r="Q1688"/>
  <c r="W1688"/>
  <c r="N1691"/>
  <c r="M1692"/>
  <c r="O1690"/>
  <c r="P1690"/>
  <c r="R1690"/>
  <c r="W1689"/>
  <c r="Q1689"/>
  <c r="W397"/>
  <c r="P395"/>
  <c r="Q396"/>
  <c r="R1691"/>
  <c r="O1691"/>
  <c r="P1691"/>
  <c r="M1693"/>
  <c r="N1692"/>
  <c r="W396"/>
  <c r="Q395"/>
  <c r="P394"/>
  <c r="W1690"/>
  <c r="Q1690"/>
  <c r="O1692"/>
  <c r="P1692"/>
  <c r="R1692"/>
  <c r="Q1691"/>
  <c r="W1691"/>
  <c r="W395"/>
  <c r="Q394"/>
  <c r="P393"/>
  <c r="M1694"/>
  <c r="N1693"/>
  <c r="O1693"/>
  <c r="P1693"/>
  <c r="R1693"/>
  <c r="W1692"/>
  <c r="Q1692"/>
  <c r="N1694"/>
  <c r="M1695"/>
  <c r="W394"/>
  <c r="P392"/>
  <c r="Q393"/>
  <c r="P391"/>
  <c r="Q392"/>
  <c r="M1696"/>
  <c r="N1695"/>
  <c r="W1693"/>
  <c r="Q1693"/>
  <c r="W393"/>
  <c r="O1694"/>
  <c r="P1694"/>
  <c r="R1694"/>
  <c r="W392"/>
  <c r="Q391"/>
  <c r="P390"/>
  <c r="Q1694"/>
  <c r="W1694"/>
  <c r="M1697"/>
  <c r="N1696"/>
  <c r="R1695"/>
  <c r="O1695"/>
  <c r="P1695"/>
  <c r="M1698"/>
  <c r="N1697"/>
  <c r="Q1695"/>
  <c r="W1695"/>
  <c r="R1696"/>
  <c r="O1696"/>
  <c r="P1696"/>
  <c r="W391"/>
  <c r="P389"/>
  <c r="W390"/>
  <c r="Q390"/>
  <c r="R1697"/>
  <c r="O1697"/>
  <c r="P1697"/>
  <c r="Q389"/>
  <c r="P388"/>
  <c r="Q1696"/>
  <c r="W1696"/>
  <c r="M1699"/>
  <c r="N1698"/>
  <c r="R1698"/>
  <c r="O1698"/>
  <c r="P1698"/>
  <c r="W389"/>
  <c r="Q388"/>
  <c r="P387"/>
  <c r="W1697"/>
  <c r="Q1697"/>
  <c r="N1699"/>
  <c r="M1700"/>
  <c r="N1700"/>
  <c r="M1701"/>
  <c r="R1699"/>
  <c r="O1699"/>
  <c r="P1699"/>
  <c r="W1698"/>
  <c r="Q1698"/>
  <c r="W388"/>
  <c r="Q387"/>
  <c r="P386"/>
  <c r="W387"/>
  <c r="P385"/>
  <c r="Q386"/>
  <c r="W386"/>
  <c r="W1699"/>
  <c r="Q1699"/>
  <c r="N1701"/>
  <c r="M1702"/>
  <c r="R1700"/>
  <c r="O1700"/>
  <c r="P1700"/>
  <c r="W1700"/>
  <c r="Q1700"/>
  <c r="N1702"/>
  <c r="M1703"/>
  <c r="O1701"/>
  <c r="P1701"/>
  <c r="R1701"/>
  <c r="P384"/>
  <c r="Q385"/>
  <c r="W385"/>
  <c r="P383"/>
  <c r="Q384"/>
  <c r="N1703"/>
  <c r="M1704"/>
  <c r="W1701"/>
  <c r="Q1701"/>
  <c r="O1702"/>
  <c r="P1702"/>
  <c r="R1702"/>
  <c r="O1703"/>
  <c r="P1703"/>
  <c r="R1703"/>
  <c r="W1702"/>
  <c r="Q1702"/>
  <c r="N1704"/>
  <c r="M1705"/>
  <c r="W384"/>
  <c r="Q383"/>
  <c r="P382"/>
  <c r="N1705"/>
  <c r="M1706"/>
  <c r="W1703"/>
  <c r="Q1703"/>
  <c r="W383"/>
  <c r="Q382"/>
  <c r="P381"/>
  <c r="W382"/>
  <c r="O1704"/>
  <c r="P1704"/>
  <c r="R1704"/>
  <c r="O1705"/>
  <c r="P1705"/>
  <c r="R1705"/>
  <c r="W1704"/>
  <c r="Q1704"/>
  <c r="P380"/>
  <c r="W381"/>
  <c r="Q381"/>
  <c r="M1707"/>
  <c r="N1706"/>
  <c r="Q380"/>
  <c r="P379"/>
  <c r="W380"/>
  <c r="W1705"/>
  <c r="Q1705"/>
  <c r="N1707"/>
  <c r="M1708"/>
  <c r="R1706"/>
  <c r="O1706"/>
  <c r="P1706"/>
  <c r="O1707"/>
  <c r="P1707"/>
  <c r="R1707"/>
  <c r="W1706"/>
  <c r="Q1706"/>
  <c r="N1708"/>
  <c r="M1709"/>
  <c r="P378"/>
  <c r="W379"/>
  <c r="Q379"/>
  <c r="Q378"/>
  <c r="P377"/>
  <c r="R1708"/>
  <c r="O1708"/>
  <c r="P1708"/>
  <c r="Q1707"/>
  <c r="W1707"/>
  <c r="M1710"/>
  <c r="N1709"/>
  <c r="O1709"/>
  <c r="P1709"/>
  <c r="R1709"/>
  <c r="W378"/>
  <c r="P376"/>
  <c r="Q377"/>
  <c r="W377"/>
  <c r="N1710"/>
  <c r="M1711"/>
  <c r="W1708"/>
  <c r="Q1708"/>
  <c r="O1710"/>
  <c r="P1710"/>
  <c r="R1710"/>
  <c r="W1709"/>
  <c r="Q1709"/>
  <c r="M1712"/>
  <c r="N1711"/>
  <c r="Q376"/>
  <c r="P375"/>
  <c r="W376"/>
  <c r="R1711"/>
  <c r="O1711"/>
  <c r="P1711"/>
  <c r="Q1710"/>
  <c r="W1710"/>
  <c r="Q375"/>
  <c r="P374"/>
  <c r="M1713"/>
  <c r="N1712"/>
  <c r="M1714"/>
  <c r="N1713"/>
  <c r="W375"/>
  <c r="P373"/>
  <c r="Q374"/>
  <c r="W374"/>
  <c r="O1712"/>
  <c r="P1712"/>
  <c r="R1712"/>
  <c r="W1711"/>
  <c r="Q1711"/>
  <c r="Q1712"/>
  <c r="W1712"/>
  <c r="P372"/>
  <c r="Q373"/>
  <c r="O1713"/>
  <c r="P1713"/>
  <c r="R1713"/>
  <c r="M1715"/>
  <c r="N1714"/>
  <c r="O1714"/>
  <c r="P1714"/>
  <c r="R1714"/>
  <c r="W373"/>
  <c r="P371"/>
  <c r="Q372"/>
  <c r="M1716"/>
  <c r="N1715"/>
  <c r="Q1713"/>
  <c r="W1713"/>
  <c r="R1715"/>
  <c r="O1715"/>
  <c r="P1715"/>
  <c r="W372"/>
  <c r="Q371"/>
  <c r="P370"/>
  <c r="M1717"/>
  <c r="N1716"/>
  <c r="W1714"/>
  <c r="Q1714"/>
  <c r="R1716"/>
  <c r="O1716"/>
  <c r="P1716"/>
  <c r="Q370"/>
  <c r="P369"/>
  <c r="M1718"/>
  <c r="N1717"/>
  <c r="W371"/>
  <c r="Q1715"/>
  <c r="W1715"/>
  <c r="M1719"/>
  <c r="N1718"/>
  <c r="W370"/>
  <c r="Q369"/>
  <c r="P368"/>
  <c r="W369"/>
  <c r="W1716"/>
  <c r="Q1716"/>
  <c r="O1717"/>
  <c r="P1717"/>
  <c r="R1717"/>
  <c r="W1717"/>
  <c r="Q1717"/>
  <c r="R1718"/>
  <c r="O1718"/>
  <c r="P1718"/>
  <c r="Q368"/>
  <c r="P367"/>
  <c r="W368"/>
  <c r="N1719"/>
  <c r="M1720"/>
  <c r="N1720"/>
  <c r="M1721"/>
  <c r="P366"/>
  <c r="Q367"/>
  <c r="W367"/>
  <c r="Q1718"/>
  <c r="W1718"/>
  <c r="R1719"/>
  <c r="O1719"/>
  <c r="P1719"/>
  <c r="O1720"/>
  <c r="P1720"/>
  <c r="R1720"/>
  <c r="N1721"/>
  <c r="M1722"/>
  <c r="W1719"/>
  <c r="Q1719"/>
  <c r="P365"/>
  <c r="Q366"/>
  <c r="R1721"/>
  <c r="O1721"/>
  <c r="P1721"/>
  <c r="Q1720"/>
  <c r="W1720"/>
  <c r="W366"/>
  <c r="Q365"/>
  <c r="P364"/>
  <c r="N1722"/>
  <c r="M1723"/>
  <c r="M1724"/>
  <c r="N1723"/>
  <c r="R1722"/>
  <c r="O1722"/>
  <c r="P1722"/>
  <c r="W365"/>
  <c r="Q364"/>
  <c r="P363"/>
  <c r="W364"/>
  <c r="Q1721"/>
  <c r="W1721"/>
  <c r="N1724"/>
  <c r="M1725"/>
  <c r="Q1722"/>
  <c r="W1722"/>
  <c r="R1723"/>
  <c r="O1723"/>
  <c r="P1723"/>
  <c r="Q363"/>
  <c r="P362"/>
  <c r="W363"/>
  <c r="W1723"/>
  <c r="Q1723"/>
  <c r="R1724"/>
  <c r="O1724"/>
  <c r="P1724"/>
  <c r="Q362"/>
  <c r="P361"/>
  <c r="M1726"/>
  <c r="N1725"/>
  <c r="W362"/>
  <c r="W1724"/>
  <c r="Q1724"/>
  <c r="R1725"/>
  <c r="O1725"/>
  <c r="P1725"/>
  <c r="Q361"/>
  <c r="P360"/>
  <c r="W361"/>
  <c r="M1727"/>
  <c r="N1726"/>
  <c r="W1725"/>
  <c r="Q1725"/>
  <c r="M1728"/>
  <c r="N1727"/>
  <c r="O1726"/>
  <c r="P1726"/>
  <c r="R1726"/>
  <c r="Q360"/>
  <c r="P359"/>
  <c r="W360"/>
  <c r="P358"/>
  <c r="Q359"/>
  <c r="W359"/>
  <c r="R1727"/>
  <c r="O1727"/>
  <c r="P1727"/>
  <c r="W1726"/>
  <c r="Q1726"/>
  <c r="N1728"/>
  <c r="M1729"/>
  <c r="N1729"/>
  <c r="M1730"/>
  <c r="W1727"/>
  <c r="Q1727"/>
  <c r="Q358"/>
  <c r="P357"/>
  <c r="O1728"/>
  <c r="P1728"/>
  <c r="R1728"/>
  <c r="O1729"/>
  <c r="P1729"/>
  <c r="R1729"/>
  <c r="Q1728"/>
  <c r="W1728"/>
  <c r="W358"/>
  <c r="P356"/>
  <c r="W357"/>
  <c r="Q357"/>
  <c r="M1731"/>
  <c r="N1730"/>
  <c r="M1732"/>
  <c r="N1731"/>
  <c r="P355"/>
  <c r="Q356"/>
  <c r="W356"/>
  <c r="W1729"/>
  <c r="Q1729"/>
  <c r="O1730"/>
  <c r="P1730"/>
  <c r="R1730"/>
  <c r="W1730"/>
  <c r="Q1730"/>
  <c r="Q355"/>
  <c r="P354"/>
  <c r="M1733"/>
  <c r="N1732"/>
  <c r="R1731"/>
  <c r="O1731"/>
  <c r="P1731"/>
  <c r="W1731"/>
  <c r="Q1731"/>
  <c r="N1733"/>
  <c r="M1734"/>
  <c r="W355"/>
  <c r="Q354"/>
  <c r="P353"/>
  <c r="W354"/>
  <c r="O1732"/>
  <c r="P1732"/>
  <c r="R1732"/>
  <c r="N1734"/>
  <c r="M1735"/>
  <c r="Q1732"/>
  <c r="W1732"/>
  <c r="Q353"/>
  <c r="P352"/>
  <c r="R1733"/>
  <c r="O1733"/>
  <c r="P1733"/>
  <c r="W1733"/>
  <c r="Q1733"/>
  <c r="O1734"/>
  <c r="P1734"/>
  <c r="R1734"/>
  <c r="W353"/>
  <c r="Q352"/>
  <c r="P351"/>
  <c r="M1736"/>
  <c r="N1735"/>
  <c r="W352"/>
  <c r="R1735"/>
  <c r="O1735"/>
  <c r="P1735"/>
  <c r="Q351"/>
  <c r="P350"/>
  <c r="W1734"/>
  <c r="Q1734"/>
  <c r="M1737"/>
  <c r="N1736"/>
  <c r="M1738"/>
  <c r="N1737"/>
  <c r="Q350"/>
  <c r="P349"/>
  <c r="Q1735"/>
  <c r="W1735"/>
  <c r="R1736"/>
  <c r="O1736"/>
  <c r="P1736"/>
  <c r="W351"/>
  <c r="Q1736"/>
  <c r="W1736"/>
  <c r="W350"/>
  <c r="Q349"/>
  <c r="P348"/>
  <c r="W349"/>
  <c r="O1737"/>
  <c r="P1737"/>
  <c r="R1737"/>
  <c r="M1739"/>
  <c r="N1738"/>
  <c r="O1738"/>
  <c r="P1738"/>
  <c r="R1738"/>
  <c r="Q1737"/>
  <c r="W1737"/>
  <c r="P347"/>
  <c r="Q348"/>
  <c r="M1740"/>
  <c r="N1739"/>
  <c r="R1739"/>
  <c r="O1739"/>
  <c r="P1739"/>
  <c r="W348"/>
  <c r="P346"/>
  <c r="Q347"/>
  <c r="W347"/>
  <c r="W1738"/>
  <c r="Q1738"/>
  <c r="M1741"/>
  <c r="N1740"/>
  <c r="O1740"/>
  <c r="P1740"/>
  <c r="R1740"/>
  <c r="P345"/>
  <c r="Q346"/>
  <c r="W346"/>
  <c r="W1739"/>
  <c r="Q1739"/>
  <c r="N1741"/>
  <c r="M1742"/>
  <c r="M1743"/>
  <c r="N1742"/>
  <c r="R1741"/>
  <c r="O1741"/>
  <c r="P1741"/>
  <c r="P344"/>
  <c r="Q345"/>
  <c r="W345"/>
  <c r="W1740"/>
  <c r="Q1740"/>
  <c r="P343"/>
  <c r="Q344"/>
  <c r="W1741"/>
  <c r="Q1741"/>
  <c r="R1742"/>
  <c r="O1742"/>
  <c r="P1742"/>
  <c r="M1744"/>
  <c r="N1743"/>
  <c r="R1743"/>
  <c r="O1743"/>
  <c r="P1743"/>
  <c r="Q1742"/>
  <c r="W1742"/>
  <c r="P342"/>
  <c r="Q343"/>
  <c r="W343"/>
  <c r="M1745"/>
  <c r="N1744"/>
  <c r="W344"/>
  <c r="O1744"/>
  <c r="P1744"/>
  <c r="R1744"/>
  <c r="N1745"/>
  <c r="M1746"/>
  <c r="Q342"/>
  <c r="P341"/>
  <c r="W1743"/>
  <c r="Q1743"/>
  <c r="O1745"/>
  <c r="P1745"/>
  <c r="R1745"/>
  <c r="Q1744"/>
  <c r="W1744"/>
  <c r="W342"/>
  <c r="Q341"/>
  <c r="P340"/>
  <c r="W341"/>
  <c r="N1746"/>
  <c r="M1747"/>
  <c r="W1745"/>
  <c r="Q1745"/>
  <c r="M1748"/>
  <c r="N1747"/>
  <c r="Q340"/>
  <c r="P339"/>
  <c r="O1746"/>
  <c r="P1746"/>
  <c r="R1746"/>
  <c r="W1746"/>
  <c r="Q1746"/>
  <c r="W340"/>
  <c r="Q339"/>
  <c r="P338"/>
  <c r="W339"/>
  <c r="M1749"/>
  <c r="N1748"/>
  <c r="R1747"/>
  <c r="O1747"/>
  <c r="P1747"/>
  <c r="R1748"/>
  <c r="O1748"/>
  <c r="P1748"/>
  <c r="N1749"/>
  <c r="M1750"/>
  <c r="P337"/>
  <c r="Q338"/>
  <c r="W1747"/>
  <c r="Q1747"/>
  <c r="W338"/>
  <c r="R1749"/>
  <c r="O1749"/>
  <c r="P1749"/>
  <c r="M1751"/>
  <c r="N1750"/>
  <c r="W1748"/>
  <c r="Q1748"/>
  <c r="P336"/>
  <c r="Q337"/>
  <c r="P335"/>
  <c r="Q336"/>
  <c r="W336"/>
  <c r="O1750"/>
  <c r="P1750"/>
  <c r="R1750"/>
  <c r="W337"/>
  <c r="M1752"/>
  <c r="N1751"/>
  <c r="Q1749"/>
  <c r="W1749"/>
  <c r="N1752"/>
  <c r="M1753"/>
  <c r="O1751"/>
  <c r="P1751"/>
  <c r="R1751"/>
  <c r="Q1750"/>
  <c r="W1750"/>
  <c r="Q335"/>
  <c r="P334"/>
  <c r="W335"/>
  <c r="O1752"/>
  <c r="P1752"/>
  <c r="R1752"/>
  <c r="N1753"/>
  <c r="M1754"/>
  <c r="Q334"/>
  <c r="P333"/>
  <c r="W1751"/>
  <c r="Q1751"/>
  <c r="W334"/>
  <c r="Q333"/>
  <c r="P332"/>
  <c r="W333"/>
  <c r="M1755"/>
  <c r="N1754"/>
  <c r="R1753"/>
  <c r="O1753"/>
  <c r="P1753"/>
  <c r="W1752"/>
  <c r="Q1752"/>
  <c r="M1756"/>
  <c r="N1755"/>
  <c r="W1753"/>
  <c r="Q1753"/>
  <c r="R1754"/>
  <c r="O1754"/>
  <c r="P1754"/>
  <c r="P331"/>
  <c r="Q332"/>
  <c r="W332"/>
  <c r="P330"/>
  <c r="Q331"/>
  <c r="W331"/>
  <c r="O1755"/>
  <c r="P1755"/>
  <c r="R1755"/>
  <c r="W1754"/>
  <c r="Q1754"/>
  <c r="N1756"/>
  <c r="M1757"/>
  <c r="M1758"/>
  <c r="N1757"/>
  <c r="Q1755"/>
  <c r="W1755"/>
  <c r="R1756"/>
  <c r="O1756"/>
  <c r="P1756"/>
  <c r="P329"/>
  <c r="Q330"/>
  <c r="W330"/>
  <c r="O1757"/>
  <c r="P1757"/>
  <c r="R1757"/>
  <c r="Q329"/>
  <c r="P328"/>
  <c r="W1756"/>
  <c r="Q1756"/>
  <c r="N1758"/>
  <c r="M1759"/>
  <c r="M1760"/>
  <c r="N1759"/>
  <c r="W329"/>
  <c r="P327"/>
  <c r="Q328"/>
  <c r="W328"/>
  <c r="Q1757"/>
  <c r="W1757"/>
  <c r="O1758"/>
  <c r="P1758"/>
  <c r="R1758"/>
  <c r="W1758"/>
  <c r="Q1758"/>
  <c r="Q327"/>
  <c r="P326"/>
  <c r="O1759"/>
  <c r="P1759"/>
  <c r="R1759"/>
  <c r="M1761"/>
  <c r="N1760"/>
  <c r="M1762"/>
  <c r="N1761"/>
  <c r="W1759"/>
  <c r="Q1759"/>
  <c r="Q326"/>
  <c r="P325"/>
  <c r="O1760"/>
  <c r="P1760"/>
  <c r="R1760"/>
  <c r="W327"/>
  <c r="Q1760"/>
  <c r="W1760"/>
  <c r="W326"/>
  <c r="P324"/>
  <c r="Q325"/>
  <c r="R1761"/>
  <c r="O1761"/>
  <c r="P1761"/>
  <c r="M1763"/>
  <c r="N1762"/>
  <c r="O1762"/>
  <c r="P1762"/>
  <c r="R1762"/>
  <c r="M1764"/>
  <c r="N1763"/>
  <c r="W1761"/>
  <c r="Q1761"/>
  <c r="W325"/>
  <c r="Q324"/>
  <c r="P323"/>
  <c r="W324"/>
  <c r="Q323"/>
  <c r="P322"/>
  <c r="W323"/>
  <c r="O1763"/>
  <c r="P1763"/>
  <c r="R1763"/>
  <c r="N1764"/>
  <c r="M1765"/>
  <c r="W1762"/>
  <c r="Q1762"/>
  <c r="N1765"/>
  <c r="M1766"/>
  <c r="W1763"/>
  <c r="Q1763"/>
  <c r="P321"/>
  <c r="W322"/>
  <c r="Q322"/>
  <c r="O1764"/>
  <c r="P1764"/>
  <c r="R1764"/>
  <c r="W1764"/>
  <c r="Q1764"/>
  <c r="M1767"/>
  <c r="N1766"/>
  <c r="Q321"/>
  <c r="P320"/>
  <c r="R1765"/>
  <c r="O1765"/>
  <c r="P1765"/>
  <c r="W1765"/>
  <c r="Q1765"/>
  <c r="W321"/>
  <c r="Q320"/>
  <c r="P319"/>
  <c r="N1767"/>
  <c r="M1768"/>
  <c r="O1766"/>
  <c r="P1766"/>
  <c r="R1766"/>
  <c r="W320"/>
  <c r="W1766"/>
  <c r="Q1766"/>
  <c r="R1767"/>
  <c r="O1767"/>
  <c r="P1767"/>
  <c r="N1768"/>
  <c r="M1769"/>
  <c r="Q319"/>
  <c r="P318"/>
  <c r="Q318"/>
  <c r="P317"/>
  <c r="Q1767"/>
  <c r="W1767"/>
  <c r="W319"/>
  <c r="R1768"/>
  <c r="O1768"/>
  <c r="P1768"/>
  <c r="M1770"/>
  <c r="N1769"/>
  <c r="R1769"/>
  <c r="O1769"/>
  <c r="P1769"/>
  <c r="N1770"/>
  <c r="M1771"/>
  <c r="W318"/>
  <c r="Q317"/>
  <c r="P316"/>
  <c r="W317"/>
  <c r="W1768"/>
  <c r="Q1768"/>
  <c r="P315"/>
  <c r="Q316"/>
  <c r="O1770"/>
  <c r="P1770"/>
  <c r="R1770"/>
  <c r="M1772"/>
  <c r="N1771"/>
  <c r="W1769"/>
  <c r="Q1769"/>
  <c r="O1771"/>
  <c r="P1771"/>
  <c r="R1771"/>
  <c r="W1770"/>
  <c r="Q1770"/>
  <c r="P314"/>
  <c r="Q315"/>
  <c r="M1773"/>
  <c r="N1772"/>
  <c r="W316"/>
  <c r="N1773"/>
  <c r="M1774"/>
  <c r="Q1771"/>
  <c r="W1771"/>
  <c r="O1772"/>
  <c r="P1772"/>
  <c r="R1772"/>
  <c r="W315"/>
  <c r="P313"/>
  <c r="Q314"/>
  <c r="W314"/>
  <c r="P312"/>
  <c r="Q313"/>
  <c r="W313"/>
  <c r="R1773"/>
  <c r="O1773"/>
  <c r="P1773"/>
  <c r="W1772"/>
  <c r="Q1772"/>
  <c r="M1775"/>
  <c r="N1774"/>
  <c r="O1774"/>
  <c r="P1774"/>
  <c r="R1774"/>
  <c r="Q312"/>
  <c r="P311"/>
  <c r="W312"/>
  <c r="M1776"/>
  <c r="N1775"/>
  <c r="Q1773"/>
  <c r="W1773"/>
  <c r="W1774"/>
  <c r="Q1774"/>
  <c r="N1776"/>
  <c r="M1777"/>
  <c r="Q311"/>
  <c r="P310"/>
  <c r="R1775"/>
  <c r="O1775"/>
  <c r="P1775"/>
  <c r="W1775"/>
  <c r="Q1775"/>
  <c r="M1778"/>
  <c r="N1777"/>
  <c r="W311"/>
  <c r="Q310"/>
  <c r="P309"/>
  <c r="W310"/>
  <c r="O1776"/>
  <c r="P1776"/>
  <c r="R1776"/>
  <c r="O1777"/>
  <c r="P1777"/>
  <c r="R1777"/>
  <c r="P308"/>
  <c r="Q309"/>
  <c r="M1779"/>
  <c r="N1778"/>
  <c r="W1776"/>
  <c r="Q1776"/>
  <c r="P307"/>
  <c r="Q308"/>
  <c r="W308"/>
  <c r="Q1777"/>
  <c r="W1777"/>
  <c r="O1778"/>
  <c r="P1778"/>
  <c r="R1778"/>
  <c r="W309"/>
  <c r="M1780"/>
  <c r="N1779"/>
  <c r="O1779"/>
  <c r="P1779"/>
  <c r="R1779"/>
  <c r="W1778"/>
  <c r="Q1778"/>
  <c r="Q307"/>
  <c r="P306"/>
  <c r="N1780"/>
  <c r="M1781"/>
  <c r="M1782"/>
  <c r="N1781"/>
  <c r="W1779"/>
  <c r="Q1779"/>
  <c r="R1780"/>
  <c r="O1780"/>
  <c r="P1780"/>
  <c r="W307"/>
  <c r="P305"/>
  <c r="Q306"/>
  <c r="W306"/>
  <c r="Q305"/>
  <c r="P304"/>
  <c r="W1780"/>
  <c r="Q1780"/>
  <c r="O1781"/>
  <c r="P1781"/>
  <c r="R1781"/>
  <c r="M1783"/>
  <c r="N1782"/>
  <c r="O1782"/>
  <c r="P1782"/>
  <c r="R1782"/>
  <c r="N1783"/>
  <c r="M1784"/>
  <c r="W1781"/>
  <c r="Q1781"/>
  <c r="W305"/>
  <c r="Q304"/>
  <c r="P303"/>
  <c r="P302"/>
  <c r="W303"/>
  <c r="Q303"/>
  <c r="M1785"/>
  <c r="N1784"/>
  <c r="W304"/>
  <c r="R1783"/>
  <c r="O1783"/>
  <c r="P1783"/>
  <c r="W1782"/>
  <c r="Q1782"/>
  <c r="O1784"/>
  <c r="P1784"/>
  <c r="R1784"/>
  <c r="W1783"/>
  <c r="Q1783"/>
  <c r="N1785"/>
  <c r="M1786"/>
  <c r="Q302"/>
  <c r="P301"/>
  <c r="O1785"/>
  <c r="P1785"/>
  <c r="R1785"/>
  <c r="W302"/>
  <c r="P300"/>
  <c r="Q301"/>
  <c r="W301"/>
  <c r="M1787"/>
  <c r="N1786"/>
  <c r="W1784"/>
  <c r="Q1784"/>
  <c r="N1787"/>
  <c r="M1788"/>
  <c r="Q300"/>
  <c r="P299"/>
  <c r="O1786"/>
  <c r="P1786"/>
  <c r="R1786"/>
  <c r="W1785"/>
  <c r="Q1785"/>
  <c r="W1786"/>
  <c r="Q1786"/>
  <c r="W300"/>
  <c r="Q299"/>
  <c r="P298"/>
  <c r="N1788"/>
  <c r="M1789"/>
  <c r="O1787"/>
  <c r="P1787"/>
  <c r="R1787"/>
  <c r="W1787"/>
  <c r="Q1787"/>
  <c r="O1788"/>
  <c r="P1788"/>
  <c r="R1788"/>
  <c r="W299"/>
  <c r="P297"/>
  <c r="W298"/>
  <c r="Q298"/>
  <c r="N1789"/>
  <c r="M1790"/>
  <c r="R1789"/>
  <c r="O1789"/>
  <c r="P1789"/>
  <c r="Q1788"/>
  <c r="W1788"/>
  <c r="M1791"/>
  <c r="N1790"/>
  <c r="P296"/>
  <c r="Q297"/>
  <c r="W297"/>
  <c r="Q296"/>
  <c r="P295"/>
  <c r="W296"/>
  <c r="O1790"/>
  <c r="P1790"/>
  <c r="R1790"/>
  <c r="N1791"/>
  <c r="M1792"/>
  <c r="W1789"/>
  <c r="Q1789"/>
  <c r="N1792"/>
  <c r="M1793"/>
  <c r="Q295"/>
  <c r="P294"/>
  <c r="W295"/>
  <c r="R1791"/>
  <c r="O1791"/>
  <c r="P1791"/>
  <c r="W1790"/>
  <c r="Q1790"/>
  <c r="O1792"/>
  <c r="P1792"/>
  <c r="R1792"/>
  <c r="W1791"/>
  <c r="Q1791"/>
  <c r="Q294"/>
  <c r="P293"/>
  <c r="M1794"/>
  <c r="N1793"/>
  <c r="N1794"/>
  <c r="M1795"/>
  <c r="W294"/>
  <c r="Q293"/>
  <c r="P292"/>
  <c r="W1792"/>
  <c r="Q1792"/>
  <c r="R1793"/>
  <c r="O1793"/>
  <c r="P1793"/>
  <c r="Q1793"/>
  <c r="W1793"/>
  <c r="W293"/>
  <c r="P291"/>
  <c r="Q292"/>
  <c r="O1794"/>
  <c r="P1794"/>
  <c r="R1794"/>
  <c r="M1796"/>
  <c r="N1795"/>
  <c r="M1797"/>
  <c r="N1796"/>
  <c r="W292"/>
  <c r="P290"/>
  <c r="Q291"/>
  <c r="R1795"/>
  <c r="O1795"/>
  <c r="P1795"/>
  <c r="W1794"/>
  <c r="Q1794"/>
  <c r="N1797"/>
  <c r="M1798"/>
  <c r="W1795"/>
  <c r="Q1795"/>
  <c r="W291"/>
  <c r="Q290"/>
  <c r="P289"/>
  <c r="O1796"/>
  <c r="P1796"/>
  <c r="R1796"/>
  <c r="R1797"/>
  <c r="O1797"/>
  <c r="P1797"/>
  <c r="W1796"/>
  <c r="Q1796"/>
  <c r="W290"/>
  <c r="P288"/>
  <c r="W289"/>
  <c r="Q289"/>
  <c r="M1799"/>
  <c r="N1798"/>
  <c r="R1798"/>
  <c r="O1798"/>
  <c r="P1798"/>
  <c r="W1797"/>
  <c r="Q1797"/>
  <c r="N1799"/>
  <c r="M1800"/>
  <c r="P287"/>
  <c r="Q288"/>
  <c r="N1800"/>
  <c r="M1801"/>
  <c r="W288"/>
  <c r="Q287"/>
  <c r="P286"/>
  <c r="R1799"/>
  <c r="O1799"/>
  <c r="P1799"/>
  <c r="W1798"/>
  <c r="Q1798"/>
  <c r="W287"/>
  <c r="P285"/>
  <c r="Q286"/>
  <c r="W286"/>
  <c r="O1800"/>
  <c r="P1800"/>
  <c r="R1800"/>
  <c r="W1799"/>
  <c r="Q1799"/>
  <c r="M1802"/>
  <c r="N1801"/>
  <c r="R1801"/>
  <c r="O1801"/>
  <c r="P1801"/>
  <c r="N1802"/>
  <c r="M1803"/>
  <c r="W1800"/>
  <c r="Q1800"/>
  <c r="P284"/>
  <c r="Q285"/>
  <c r="W285"/>
  <c r="Q284"/>
  <c r="P283"/>
  <c r="M1804"/>
  <c r="N1803"/>
  <c r="W1801"/>
  <c r="Q1801"/>
  <c r="R1802"/>
  <c r="O1802"/>
  <c r="P1802"/>
  <c r="O1803"/>
  <c r="P1803"/>
  <c r="R1803"/>
  <c r="W1802"/>
  <c r="Q1802"/>
  <c r="N1804"/>
  <c r="M1805"/>
  <c r="W284"/>
  <c r="Q283"/>
  <c r="P282"/>
  <c r="W283"/>
  <c r="Q282"/>
  <c r="P281"/>
  <c r="R1804"/>
  <c r="O1804"/>
  <c r="P1804"/>
  <c r="M1806"/>
  <c r="N1805"/>
  <c r="Q1803"/>
  <c r="W1803"/>
  <c r="N1806"/>
  <c r="M1807"/>
  <c r="W1804"/>
  <c r="Q1804"/>
  <c r="O1805"/>
  <c r="P1805"/>
  <c r="R1805"/>
  <c r="W282"/>
  <c r="Q281"/>
  <c r="P280"/>
  <c r="W281"/>
  <c r="O1806"/>
  <c r="P1806"/>
  <c r="R1806"/>
  <c r="Q280"/>
  <c r="P279"/>
  <c r="W280"/>
  <c r="W1805"/>
  <c r="Q1805"/>
  <c r="M1808"/>
  <c r="N1807"/>
  <c r="O1807"/>
  <c r="P1807"/>
  <c r="R1807"/>
  <c r="W1806"/>
  <c r="Q1806"/>
  <c r="N1808"/>
  <c r="M1809"/>
  <c r="P278"/>
  <c r="Q279"/>
  <c r="W279"/>
  <c r="M1810"/>
  <c r="N1809"/>
  <c r="W1807"/>
  <c r="Q1807"/>
  <c r="Q278"/>
  <c r="P277"/>
  <c r="W278"/>
  <c r="R1808"/>
  <c r="O1808"/>
  <c r="P1808"/>
  <c r="W1808"/>
  <c r="Q1808"/>
  <c r="Q277"/>
  <c r="P276"/>
  <c r="W277"/>
  <c r="M1811"/>
  <c r="N1810"/>
  <c r="R1809"/>
  <c r="O1809"/>
  <c r="P1809"/>
  <c r="R1810"/>
  <c r="O1810"/>
  <c r="P1810"/>
  <c r="Q276"/>
  <c r="P275"/>
  <c r="W1809"/>
  <c r="Q1809"/>
  <c r="M1812"/>
  <c r="N1811"/>
  <c r="N1812"/>
  <c r="M1813"/>
  <c r="O1811"/>
  <c r="P1811"/>
  <c r="R1811"/>
  <c r="W276"/>
  <c r="Q275"/>
  <c r="P274"/>
  <c r="W1810"/>
  <c r="Q1810"/>
  <c r="W275"/>
  <c r="Q274"/>
  <c r="P273"/>
  <c r="W1811"/>
  <c r="Q1811"/>
  <c r="O1812"/>
  <c r="P1812"/>
  <c r="R1812"/>
  <c r="M1814"/>
  <c r="N1813"/>
  <c r="P272"/>
  <c r="Q273"/>
  <c r="W273"/>
  <c r="O1813"/>
  <c r="P1813"/>
  <c r="R1813"/>
  <c r="W1812"/>
  <c r="Q1812"/>
  <c r="W274"/>
  <c r="M1815"/>
  <c r="N1814"/>
  <c r="M1816"/>
  <c r="N1815"/>
  <c r="Q1813"/>
  <c r="W1813"/>
  <c r="Q272"/>
  <c r="P271"/>
  <c r="O1814"/>
  <c r="P1814"/>
  <c r="R1814"/>
  <c r="W1814"/>
  <c r="Q1814"/>
  <c r="W272"/>
  <c r="P270"/>
  <c r="Q271"/>
  <c r="N1816"/>
  <c r="M1817"/>
  <c r="R1815"/>
  <c r="O1815"/>
  <c r="P1815"/>
  <c r="W271"/>
  <c r="Q270"/>
  <c r="P269"/>
  <c r="Q1815"/>
  <c r="W1815"/>
  <c r="R1816"/>
  <c r="O1816"/>
  <c r="P1816"/>
  <c r="M1818"/>
  <c r="N1817"/>
  <c r="O1817"/>
  <c r="P1817"/>
  <c r="R1817"/>
  <c r="W1816"/>
  <c r="Q1816"/>
  <c r="W270"/>
  <c r="Q269"/>
  <c r="P268"/>
  <c r="W269"/>
  <c r="M1819"/>
  <c r="N1818"/>
  <c r="R1818"/>
  <c r="O1818"/>
  <c r="P1818"/>
  <c r="P267"/>
  <c r="Q268"/>
  <c r="M1820"/>
  <c r="N1819"/>
  <c r="W1817"/>
  <c r="Q1817"/>
  <c r="Q267"/>
  <c r="P266"/>
  <c r="W267"/>
  <c r="R1819"/>
  <c r="O1819"/>
  <c r="P1819"/>
  <c r="W268"/>
  <c r="W1818"/>
  <c r="Q1818"/>
  <c r="M1821"/>
  <c r="N1820"/>
  <c r="R1820"/>
  <c r="O1820"/>
  <c r="P1820"/>
  <c r="W1819"/>
  <c r="Q1819"/>
  <c r="Q266"/>
  <c r="P265"/>
  <c r="N1821"/>
  <c r="M1822"/>
  <c r="N1822"/>
  <c r="M1823"/>
  <c r="W1820"/>
  <c r="Q1820"/>
  <c r="O1821"/>
  <c r="P1821"/>
  <c r="R1821"/>
  <c r="W266"/>
  <c r="P264"/>
  <c r="Q265"/>
  <c r="W265"/>
  <c r="W1821"/>
  <c r="Q1821"/>
  <c r="N1823"/>
  <c r="M1824"/>
  <c r="Q264"/>
  <c r="P263"/>
  <c r="O1822"/>
  <c r="P1822"/>
  <c r="R1822"/>
  <c r="O1823"/>
  <c r="P1823"/>
  <c r="R1823"/>
  <c r="W1822"/>
  <c r="Q1822"/>
  <c r="W264"/>
  <c r="Q263"/>
  <c r="P262"/>
  <c r="N1824"/>
  <c r="M1825"/>
  <c r="R1824"/>
  <c r="O1824"/>
  <c r="P1824"/>
  <c r="W263"/>
  <c r="Q262"/>
  <c r="P261"/>
  <c r="N1825"/>
  <c r="M1826"/>
  <c r="W1823"/>
  <c r="Q1823"/>
  <c r="N1826"/>
  <c r="M1827"/>
  <c r="Q1824"/>
  <c r="W1824"/>
  <c r="O1825"/>
  <c r="P1825"/>
  <c r="R1825"/>
  <c r="W262"/>
  <c r="Q261"/>
  <c r="P260"/>
  <c r="W261"/>
  <c r="R1826"/>
  <c r="O1826"/>
  <c r="P1826"/>
  <c r="P259"/>
  <c r="Q260"/>
  <c r="W1825"/>
  <c r="Q1825"/>
  <c r="M1828"/>
  <c r="N1827"/>
  <c r="R1827"/>
  <c r="O1827"/>
  <c r="P1827"/>
  <c r="P258"/>
  <c r="W259"/>
  <c r="Q259"/>
  <c r="M1829"/>
  <c r="N1828"/>
  <c r="W260"/>
  <c r="W1826"/>
  <c r="Q1826"/>
  <c r="O1828"/>
  <c r="P1828"/>
  <c r="R1828"/>
  <c r="N1829"/>
  <c r="M1830"/>
  <c r="W1827"/>
  <c r="Q1827"/>
  <c r="Q258"/>
  <c r="P257"/>
  <c r="O1829"/>
  <c r="P1829"/>
  <c r="R1829"/>
  <c r="W1828"/>
  <c r="Q1828"/>
  <c r="W258"/>
  <c r="Q257"/>
  <c r="P256"/>
  <c r="N1830"/>
  <c r="M1831"/>
  <c r="R1830"/>
  <c r="O1830"/>
  <c r="P1830"/>
  <c r="W257"/>
  <c r="P255"/>
  <c r="W256"/>
  <c r="Q256"/>
  <c r="M1832"/>
  <c r="N1831"/>
  <c r="W1829"/>
  <c r="Q1829"/>
  <c r="N1832"/>
  <c r="M1833"/>
  <c r="P254"/>
  <c r="Q255"/>
  <c r="W255"/>
  <c r="W1830"/>
  <c r="Q1830"/>
  <c r="O1831"/>
  <c r="P1831"/>
  <c r="R1831"/>
  <c r="Q1831"/>
  <c r="W1831"/>
  <c r="M1834"/>
  <c r="N1833"/>
  <c r="Q254"/>
  <c r="P253"/>
  <c r="W254"/>
  <c r="O1832"/>
  <c r="P1832"/>
  <c r="R1832"/>
  <c r="W1832"/>
  <c r="Q1832"/>
  <c r="N1834"/>
  <c r="M1835"/>
  <c r="P252"/>
  <c r="W253"/>
  <c r="Q253"/>
  <c r="O1833"/>
  <c r="P1833"/>
  <c r="R1833"/>
  <c r="W1833"/>
  <c r="Q1833"/>
  <c r="Q252"/>
  <c r="P251"/>
  <c r="W252"/>
  <c r="O1834"/>
  <c r="P1834"/>
  <c r="R1834"/>
  <c r="M1836"/>
  <c r="N1835"/>
  <c r="N1836"/>
  <c r="M1837"/>
  <c r="Q251"/>
  <c r="P250"/>
  <c r="W251"/>
  <c r="O1835"/>
  <c r="P1835"/>
  <c r="R1835"/>
  <c r="W1834"/>
  <c r="Q1834"/>
  <c r="O1836"/>
  <c r="P1836"/>
  <c r="R1836"/>
  <c r="P249"/>
  <c r="Q250"/>
  <c r="M1838"/>
  <c r="N1837"/>
  <c r="W1835"/>
  <c r="Q1835"/>
  <c r="W250"/>
  <c r="Q249"/>
  <c r="P248"/>
  <c r="W249"/>
  <c r="W1836"/>
  <c r="Q1836"/>
  <c r="N1838"/>
  <c r="M1839"/>
  <c r="R1837"/>
  <c r="O1837"/>
  <c r="P1837"/>
  <c r="W1837"/>
  <c r="Q1837"/>
  <c r="N1839"/>
  <c r="M1840"/>
  <c r="O1838"/>
  <c r="P1838"/>
  <c r="R1838"/>
  <c r="P247"/>
  <c r="Q248"/>
  <c r="W248"/>
  <c r="P246"/>
  <c r="Q247"/>
  <c r="W247"/>
  <c r="M1841"/>
  <c r="N1840"/>
  <c r="W1838"/>
  <c r="Q1838"/>
  <c r="O1839"/>
  <c r="P1839"/>
  <c r="R1839"/>
  <c r="R1840"/>
  <c r="O1840"/>
  <c r="P1840"/>
  <c r="P245"/>
  <c r="Q246"/>
  <c r="W246"/>
  <c r="W1839"/>
  <c r="Q1839"/>
  <c r="M1842"/>
  <c r="N1841"/>
  <c r="O1841"/>
  <c r="P1841"/>
  <c r="R1841"/>
  <c r="M1843"/>
  <c r="N1842"/>
  <c r="P244"/>
  <c r="W245"/>
  <c r="Q245"/>
  <c r="W1840"/>
  <c r="Q1840"/>
  <c r="Q1841"/>
  <c r="W1841"/>
  <c r="P243"/>
  <c r="W244"/>
  <c r="Q244"/>
  <c r="O1842"/>
  <c r="P1842"/>
  <c r="R1842"/>
  <c r="M1844"/>
  <c r="N1843"/>
  <c r="R1843"/>
  <c r="O1843"/>
  <c r="P1843"/>
  <c r="M1845"/>
  <c r="N1844"/>
  <c r="W1842"/>
  <c r="Q1842"/>
  <c r="P242"/>
  <c r="Q243"/>
  <c r="W243"/>
  <c r="Q242"/>
  <c r="P241"/>
  <c r="W242"/>
  <c r="O1844"/>
  <c r="P1844"/>
  <c r="R1844"/>
  <c r="W1843"/>
  <c r="Q1843"/>
  <c r="M1846"/>
  <c r="N1845"/>
  <c r="R1845"/>
  <c r="O1845"/>
  <c r="P1845"/>
  <c r="M1847"/>
  <c r="N1846"/>
  <c r="P240"/>
  <c r="Q241"/>
  <c r="W1844"/>
  <c r="Q1844"/>
  <c r="P239"/>
  <c r="Q240"/>
  <c r="W240"/>
  <c r="N1847"/>
  <c r="M1848"/>
  <c r="W241"/>
  <c r="R1846"/>
  <c r="O1846"/>
  <c r="P1846"/>
  <c r="W1845"/>
  <c r="Q1845"/>
  <c r="N1848"/>
  <c r="M1849"/>
  <c r="Q239"/>
  <c r="P238"/>
  <c r="W239"/>
  <c r="W1846"/>
  <c r="Q1846"/>
  <c r="O1847"/>
  <c r="P1847"/>
  <c r="R1847"/>
  <c r="O1848"/>
  <c r="P1848"/>
  <c r="R1848"/>
  <c r="W1847"/>
  <c r="Q1847"/>
  <c r="M1850"/>
  <c r="N1849"/>
  <c r="P237"/>
  <c r="Q238"/>
  <c r="O1849"/>
  <c r="P1849"/>
  <c r="R1849"/>
  <c r="W1848"/>
  <c r="Q1848"/>
  <c r="M1851"/>
  <c r="N1850"/>
  <c r="W238"/>
  <c r="P236"/>
  <c r="Q237"/>
  <c r="O1850"/>
  <c r="P1850"/>
  <c r="R1850"/>
  <c r="Q1849"/>
  <c r="W1849"/>
  <c r="N1851"/>
  <c r="M1852"/>
  <c r="W237"/>
  <c r="Q236"/>
  <c r="P235"/>
  <c r="W236"/>
  <c r="P234"/>
  <c r="Q235"/>
  <c r="R1851"/>
  <c r="O1851"/>
  <c r="P1851"/>
  <c r="M1853"/>
  <c r="N1852"/>
  <c r="Q1850"/>
  <c r="W1850"/>
  <c r="M1854"/>
  <c r="N1853"/>
  <c r="Q1851"/>
  <c r="W1851"/>
  <c r="W235"/>
  <c r="Q234"/>
  <c r="P233"/>
  <c r="R1852"/>
  <c r="O1852"/>
  <c r="P1852"/>
  <c r="W1852"/>
  <c r="Q1852"/>
  <c r="M1855"/>
  <c r="N1854"/>
  <c r="W234"/>
  <c r="Q233"/>
  <c r="P232"/>
  <c r="W233"/>
  <c r="R1853"/>
  <c r="O1853"/>
  <c r="P1853"/>
  <c r="R1854"/>
  <c r="O1854"/>
  <c r="P1854"/>
  <c r="W1853"/>
  <c r="Q1853"/>
  <c r="P231"/>
  <c r="Q232"/>
  <c r="M1856"/>
  <c r="N1855"/>
  <c r="W232"/>
  <c r="M1857"/>
  <c r="N1856"/>
  <c r="P230"/>
  <c r="Q231"/>
  <c r="Q1854"/>
  <c r="W1854"/>
  <c r="O1855"/>
  <c r="P1855"/>
  <c r="R1855"/>
  <c r="O1856"/>
  <c r="P1856"/>
  <c r="R1856"/>
  <c r="W1855"/>
  <c r="Q1855"/>
  <c r="W231"/>
  <c r="P229"/>
  <c r="W230"/>
  <c r="Q230"/>
  <c r="N1857"/>
  <c r="M1858"/>
  <c r="O1857"/>
  <c r="P1857"/>
  <c r="R1857"/>
  <c r="P228"/>
  <c r="Q229"/>
  <c r="W1856"/>
  <c r="Q1856"/>
  <c r="N1858"/>
  <c r="M1859"/>
  <c r="O1858"/>
  <c r="P1858"/>
  <c r="R1858"/>
  <c r="W229"/>
  <c r="P227"/>
  <c r="Q228"/>
  <c r="W228"/>
  <c r="W1857"/>
  <c r="Q1857"/>
  <c r="M1860"/>
  <c r="N1859"/>
  <c r="O1859"/>
  <c r="P1859"/>
  <c r="R1859"/>
  <c r="W1858"/>
  <c r="Q1858"/>
  <c r="M1861"/>
  <c r="N1860"/>
  <c r="P226"/>
  <c r="Q227"/>
  <c r="W227"/>
  <c r="Q226"/>
  <c r="P225"/>
  <c r="O1860"/>
  <c r="P1860"/>
  <c r="R1860"/>
  <c r="W1859"/>
  <c r="Q1859"/>
  <c r="M1862"/>
  <c r="N1861"/>
  <c r="M1863"/>
  <c r="N1862"/>
  <c r="Q1860"/>
  <c r="W1860"/>
  <c r="W226"/>
  <c r="Q225"/>
  <c r="P224"/>
  <c r="R1861"/>
  <c r="O1861"/>
  <c r="P1861"/>
  <c r="W225"/>
  <c r="P223"/>
  <c r="Q224"/>
  <c r="O1862"/>
  <c r="P1862"/>
  <c r="R1862"/>
  <c r="Q1861"/>
  <c r="W1861"/>
  <c r="M1864"/>
  <c r="N1863"/>
  <c r="R1863"/>
  <c r="O1863"/>
  <c r="P1863"/>
  <c r="W224"/>
  <c r="P222"/>
  <c r="Q223"/>
  <c r="M1865"/>
  <c r="N1864"/>
  <c r="Q1862"/>
  <c r="W1862"/>
  <c r="O1864"/>
  <c r="P1864"/>
  <c r="R1864"/>
  <c r="W223"/>
  <c r="P221"/>
  <c r="Q222"/>
  <c r="W1863"/>
  <c r="Q1863"/>
  <c r="N1865"/>
  <c r="M1866"/>
  <c r="N1866"/>
  <c r="M1867"/>
  <c r="R1865"/>
  <c r="O1865"/>
  <c r="P1865"/>
  <c r="W222"/>
  <c r="P220"/>
  <c r="W221"/>
  <c r="Q221"/>
  <c r="W1864"/>
  <c r="Q1864"/>
  <c r="Q220"/>
  <c r="P219"/>
  <c r="W220"/>
  <c r="W1865"/>
  <c r="Q1865"/>
  <c r="N1867"/>
  <c r="M1868"/>
  <c r="R1866"/>
  <c r="O1866"/>
  <c r="P1866"/>
  <c r="W1866"/>
  <c r="Q1866"/>
  <c r="N1868"/>
  <c r="M1869"/>
  <c r="R1867"/>
  <c r="O1867"/>
  <c r="P1867"/>
  <c r="P218"/>
  <c r="W219"/>
  <c r="Q219"/>
  <c r="Q1867"/>
  <c r="W1867"/>
  <c r="M1870"/>
  <c r="N1869"/>
  <c r="Q218"/>
  <c r="P217"/>
  <c r="W218"/>
  <c r="R1868"/>
  <c r="O1868"/>
  <c r="P1868"/>
  <c r="W1868"/>
  <c r="Q1868"/>
  <c r="Q217"/>
  <c r="P216"/>
  <c r="N1870"/>
  <c r="M1871"/>
  <c r="O1869"/>
  <c r="P1869"/>
  <c r="R1869"/>
  <c r="W217"/>
  <c r="Q216"/>
  <c r="P215"/>
  <c r="Q1869"/>
  <c r="W1869"/>
  <c r="R1870"/>
  <c r="O1870"/>
  <c r="P1870"/>
  <c r="N1871"/>
  <c r="M1872"/>
  <c r="M1873"/>
  <c r="N1872"/>
  <c r="R1871"/>
  <c r="O1871"/>
  <c r="P1871"/>
  <c r="W1870"/>
  <c r="Q1870"/>
  <c r="W216"/>
  <c r="Q215"/>
  <c r="P214"/>
  <c r="W215"/>
  <c r="P213"/>
  <c r="Q214"/>
  <c r="W214"/>
  <c r="Q1871"/>
  <c r="W1871"/>
  <c r="R1872"/>
  <c r="O1872"/>
  <c r="P1872"/>
  <c r="M1874"/>
  <c r="N1873"/>
  <c r="M1875"/>
  <c r="N1874"/>
  <c r="Q1872"/>
  <c r="W1872"/>
  <c r="Q213"/>
  <c r="P212"/>
  <c r="R1873"/>
  <c r="O1873"/>
  <c r="P1873"/>
  <c r="W213"/>
  <c r="P211"/>
  <c r="Q212"/>
  <c r="W212"/>
  <c r="M1876"/>
  <c r="N1875"/>
  <c r="Q1873"/>
  <c r="W1873"/>
  <c r="O1874"/>
  <c r="P1874"/>
  <c r="R1874"/>
  <c r="W1874"/>
  <c r="Q1874"/>
  <c r="N1876"/>
  <c r="M1877"/>
  <c r="P210"/>
  <c r="W211"/>
  <c r="Q211"/>
  <c r="O1875"/>
  <c r="P1875"/>
  <c r="R1875"/>
  <c r="M1878"/>
  <c r="N1877"/>
  <c r="W1875"/>
  <c r="Q1875"/>
  <c r="P209"/>
  <c r="Q210"/>
  <c r="O1876"/>
  <c r="P1876"/>
  <c r="R1876"/>
  <c r="W1876"/>
  <c r="Q1876"/>
  <c r="N1878"/>
  <c r="M1879"/>
  <c r="W210"/>
  <c r="Q209"/>
  <c r="P208"/>
  <c r="W209"/>
  <c r="R1877"/>
  <c r="O1877"/>
  <c r="P1877"/>
  <c r="M1880"/>
  <c r="N1879"/>
  <c r="W1877"/>
  <c r="Q1877"/>
  <c r="Q208"/>
  <c r="P207"/>
  <c r="O1878"/>
  <c r="P1878"/>
  <c r="R1878"/>
  <c r="Q1878"/>
  <c r="W1878"/>
  <c r="W208"/>
  <c r="Q207"/>
  <c r="P206"/>
  <c r="N1880"/>
  <c r="M1881"/>
  <c r="O1879"/>
  <c r="P1879"/>
  <c r="R1879"/>
  <c r="Q1879"/>
  <c r="W1879"/>
  <c r="M1882"/>
  <c r="N1881"/>
  <c r="R1880"/>
  <c r="O1880"/>
  <c r="P1880"/>
  <c r="W207"/>
  <c r="Q206"/>
  <c r="P205"/>
  <c r="W206"/>
  <c r="W1880"/>
  <c r="Q1880"/>
  <c r="P204"/>
  <c r="Q205"/>
  <c r="M1883"/>
  <c r="N1882"/>
  <c r="R1881"/>
  <c r="O1881"/>
  <c r="P1881"/>
  <c r="N1883"/>
  <c r="M1884"/>
  <c r="Q204"/>
  <c r="P203"/>
  <c r="W204"/>
  <c r="W1881"/>
  <c r="Q1881"/>
  <c r="R1882"/>
  <c r="O1882"/>
  <c r="P1882"/>
  <c r="W205"/>
  <c r="Q1882"/>
  <c r="W1882"/>
  <c r="P202"/>
  <c r="W203"/>
  <c r="Q203"/>
  <c r="N1884"/>
  <c r="M1885"/>
  <c r="O1883"/>
  <c r="P1883"/>
  <c r="R1883"/>
  <c r="M1886"/>
  <c r="N1885"/>
  <c r="Q1883"/>
  <c r="W1883"/>
  <c r="R1884"/>
  <c r="O1884"/>
  <c r="P1884"/>
  <c r="Q202"/>
  <c r="P201"/>
  <c r="W202"/>
  <c r="R1885"/>
  <c r="O1885"/>
  <c r="P1885"/>
  <c r="P200"/>
  <c r="Q201"/>
  <c r="W201"/>
  <c r="W1884"/>
  <c r="Q1884"/>
  <c r="M1887"/>
  <c r="N1886"/>
  <c r="R1886"/>
  <c r="O1886"/>
  <c r="P1886"/>
  <c r="Q200"/>
  <c r="P199"/>
  <c r="W1885"/>
  <c r="Q1885"/>
  <c r="N1887"/>
  <c r="M1888"/>
  <c r="R1887"/>
  <c r="O1887"/>
  <c r="P1887"/>
  <c r="N1888"/>
  <c r="M1889"/>
  <c r="W200"/>
  <c r="Q199"/>
  <c r="P198"/>
  <c r="Q1886"/>
  <c r="W1886"/>
  <c r="O1888"/>
  <c r="P1888"/>
  <c r="R1888"/>
  <c r="M1890"/>
  <c r="N1889"/>
  <c r="W1887"/>
  <c r="Q1887"/>
  <c r="W199"/>
  <c r="Q198"/>
  <c r="P197"/>
  <c r="W198"/>
  <c r="N1890"/>
  <c r="M1891"/>
  <c r="P196"/>
  <c r="Q197"/>
  <c r="R1889"/>
  <c r="O1889"/>
  <c r="P1889"/>
  <c r="W1888"/>
  <c r="Q1888"/>
  <c r="Q196"/>
  <c r="P195"/>
  <c r="O1890"/>
  <c r="P1890"/>
  <c r="R1890"/>
  <c r="Q1889"/>
  <c r="W1889"/>
  <c r="W197"/>
  <c r="M1892"/>
  <c r="N1891"/>
  <c r="O1891"/>
  <c r="P1891"/>
  <c r="R1891"/>
  <c r="N1892"/>
  <c r="M1893"/>
  <c r="W1890"/>
  <c r="Q1890"/>
  <c r="W196"/>
  <c r="P194"/>
  <c r="Q195"/>
  <c r="W195"/>
  <c r="P193"/>
  <c r="Q194"/>
  <c r="W194"/>
  <c r="R1892"/>
  <c r="O1892"/>
  <c r="P1892"/>
  <c r="Q1891"/>
  <c r="W1891"/>
  <c r="N1893"/>
  <c r="M1894"/>
  <c r="M1895"/>
  <c r="N1894"/>
  <c r="P192"/>
  <c r="Q193"/>
  <c r="W193"/>
  <c r="R1893"/>
  <c r="O1893"/>
  <c r="P1893"/>
  <c r="W1892"/>
  <c r="Q1892"/>
  <c r="P191"/>
  <c r="Q192"/>
  <c r="W192"/>
  <c r="N1895"/>
  <c r="M1896"/>
  <c r="W1893"/>
  <c r="Q1893"/>
  <c r="O1894"/>
  <c r="P1894"/>
  <c r="R1894"/>
  <c r="R1895"/>
  <c r="O1895"/>
  <c r="P1895"/>
  <c r="Q191"/>
  <c r="P190"/>
  <c r="W191"/>
  <c r="M1897"/>
  <c r="N1896"/>
  <c r="Q1894"/>
  <c r="W1894"/>
  <c r="N1897"/>
  <c r="M1898"/>
  <c r="O1896"/>
  <c r="P1896"/>
  <c r="R1896"/>
  <c r="P189"/>
  <c r="Q190"/>
  <c r="W190"/>
  <c r="W1895"/>
  <c r="Q1895"/>
  <c r="P188"/>
  <c r="Q189"/>
  <c r="W189"/>
  <c r="W1896"/>
  <c r="Q1896"/>
  <c r="O1897"/>
  <c r="P1897"/>
  <c r="R1897"/>
  <c r="M1899"/>
  <c r="N1898"/>
  <c r="M1900"/>
  <c r="N1899"/>
  <c r="R1898"/>
  <c r="O1898"/>
  <c r="P1898"/>
  <c r="W1897"/>
  <c r="Q1897"/>
  <c r="P187"/>
  <c r="Q188"/>
  <c r="W188"/>
  <c r="N1900"/>
  <c r="M1901"/>
  <c r="P186"/>
  <c r="Q187"/>
  <c r="W187"/>
  <c r="W1898"/>
  <c r="Q1898"/>
  <c r="O1899"/>
  <c r="P1899"/>
  <c r="R1899"/>
  <c r="Q186"/>
  <c r="P185"/>
  <c r="W186"/>
  <c r="R1900"/>
  <c r="O1900"/>
  <c r="P1900"/>
  <c r="W1899"/>
  <c r="Q1899"/>
  <c r="N1901"/>
  <c r="M1902"/>
  <c r="M1903"/>
  <c r="N1902"/>
  <c r="W1900"/>
  <c r="Q1900"/>
  <c r="P184"/>
  <c r="W185"/>
  <c r="Q185"/>
  <c r="R1901"/>
  <c r="O1901"/>
  <c r="P1901"/>
  <c r="P183"/>
  <c r="Q184"/>
  <c r="W184"/>
  <c r="O1902"/>
  <c r="P1902"/>
  <c r="R1902"/>
  <c r="Q1901"/>
  <c r="W1901"/>
  <c r="M1904"/>
  <c r="N1903"/>
  <c r="N1904"/>
  <c r="M1905"/>
  <c r="O1903"/>
  <c r="P1903"/>
  <c r="R1903"/>
  <c r="W1902"/>
  <c r="Q1902"/>
  <c r="Q183"/>
  <c r="P182"/>
  <c r="W183"/>
  <c r="N1905"/>
  <c r="M1906"/>
  <c r="Q182"/>
  <c r="P181"/>
  <c r="W182"/>
  <c r="W1903"/>
  <c r="Q1903"/>
  <c r="O1904"/>
  <c r="P1904"/>
  <c r="R1904"/>
  <c r="W1904"/>
  <c r="Q1904"/>
  <c r="Q181"/>
  <c r="P180"/>
  <c r="W181"/>
  <c r="N1906"/>
  <c r="M1907"/>
  <c r="O1905"/>
  <c r="P1905"/>
  <c r="R1905"/>
  <c r="W1905"/>
  <c r="Q1905"/>
  <c r="O1906"/>
  <c r="P1906"/>
  <c r="R1906"/>
  <c r="N1907"/>
  <c r="M1908"/>
  <c r="Q180"/>
  <c r="P179"/>
  <c r="W180"/>
  <c r="O1907"/>
  <c r="P1907"/>
  <c r="R1907"/>
  <c r="W1906"/>
  <c r="Q1906"/>
  <c r="Q179"/>
  <c r="P178"/>
  <c r="N1908"/>
  <c r="M1909"/>
  <c r="W179"/>
  <c r="R1908"/>
  <c r="O1908"/>
  <c r="P1908"/>
  <c r="M1910"/>
  <c r="N1909"/>
  <c r="P177"/>
  <c r="Q178"/>
  <c r="Q1907"/>
  <c r="W1907"/>
  <c r="R1909"/>
  <c r="O1909"/>
  <c r="P1909"/>
  <c r="W1908"/>
  <c r="Q1908"/>
  <c r="W178"/>
  <c r="P176"/>
  <c r="W177"/>
  <c r="Q177"/>
  <c r="N1910"/>
  <c r="M1911"/>
  <c r="O1910"/>
  <c r="P1910"/>
  <c r="R1910"/>
  <c r="P175"/>
  <c r="Q176"/>
  <c r="N1911"/>
  <c r="M1912"/>
  <c r="W1909"/>
  <c r="Q1909"/>
  <c r="W176"/>
  <c r="Q175"/>
  <c r="P174"/>
  <c r="R1911"/>
  <c r="O1911"/>
  <c r="P1911"/>
  <c r="M1913"/>
  <c r="N1912"/>
  <c r="W1910"/>
  <c r="Q1910"/>
  <c r="R1912"/>
  <c r="O1912"/>
  <c r="P1912"/>
  <c r="Q1911"/>
  <c r="W1911"/>
  <c r="M1914"/>
  <c r="N1913"/>
  <c r="W175"/>
  <c r="Q174"/>
  <c r="P173"/>
  <c r="W174"/>
  <c r="O1913"/>
  <c r="P1913"/>
  <c r="R1913"/>
  <c r="Q173"/>
  <c r="P172"/>
  <c r="W173"/>
  <c r="N1914"/>
  <c r="M1915"/>
  <c r="Q1912"/>
  <c r="W1912"/>
  <c r="W1913"/>
  <c r="Q1913"/>
  <c r="N1915"/>
  <c r="M1916"/>
  <c r="Q172"/>
  <c r="P171"/>
  <c r="O1914"/>
  <c r="P1914"/>
  <c r="R1914"/>
  <c r="W1914"/>
  <c r="Q1914"/>
  <c r="P170"/>
  <c r="Q171"/>
  <c r="M1917"/>
  <c r="N1916"/>
  <c r="W172"/>
  <c r="R1915"/>
  <c r="O1915"/>
  <c r="P1915"/>
  <c r="O1916"/>
  <c r="P1916"/>
  <c r="R1916"/>
  <c r="W171"/>
  <c r="P169"/>
  <c r="Q170"/>
  <c r="W170"/>
  <c r="W1915"/>
  <c r="Q1915"/>
  <c r="N1917"/>
  <c r="M1918"/>
  <c r="O1917"/>
  <c r="P1917"/>
  <c r="R1917"/>
  <c r="W1916"/>
  <c r="Q1916"/>
  <c r="N1918"/>
  <c r="M1919"/>
  <c r="P168"/>
  <c r="W169"/>
  <c r="Q169"/>
  <c r="N1919"/>
  <c r="M1920"/>
  <c r="W1917"/>
  <c r="Q1917"/>
  <c r="Q168"/>
  <c r="P167"/>
  <c r="R1918"/>
  <c r="O1918"/>
  <c r="P1918"/>
  <c r="W168"/>
  <c r="P166"/>
  <c r="Q167"/>
  <c r="R1919"/>
  <c r="O1919"/>
  <c r="P1919"/>
  <c r="W1918"/>
  <c r="Q1918"/>
  <c r="N1920"/>
  <c r="M1921"/>
  <c r="M1922"/>
  <c r="N1921"/>
  <c r="W1919"/>
  <c r="Q1919"/>
  <c r="W167"/>
  <c r="Q166"/>
  <c r="P165"/>
  <c r="O1920"/>
  <c r="P1920"/>
  <c r="R1920"/>
  <c r="W1920"/>
  <c r="Q1920"/>
  <c r="W166"/>
  <c r="P164"/>
  <c r="Q165"/>
  <c r="O1921"/>
  <c r="P1921"/>
  <c r="R1921"/>
  <c r="N1922"/>
  <c r="M1923"/>
  <c r="M1924"/>
  <c r="N1923"/>
  <c r="Q1921"/>
  <c r="W1921"/>
  <c r="R1922"/>
  <c r="O1922"/>
  <c r="P1922"/>
  <c r="W165"/>
  <c r="Q164"/>
  <c r="P163"/>
  <c r="W164"/>
  <c r="P162"/>
  <c r="Q163"/>
  <c r="O1923"/>
  <c r="P1923"/>
  <c r="R1923"/>
  <c r="W1922"/>
  <c r="Q1922"/>
  <c r="N1924"/>
  <c r="M1925"/>
  <c r="W1923"/>
  <c r="Q1923"/>
  <c r="N1925"/>
  <c r="M1926"/>
  <c r="W163"/>
  <c r="P161"/>
  <c r="Q162"/>
  <c r="O1924"/>
  <c r="P1924"/>
  <c r="R1924"/>
  <c r="W1924"/>
  <c r="Q1924"/>
  <c r="Q161"/>
  <c r="P160"/>
  <c r="W161"/>
  <c r="N1926"/>
  <c r="M1927"/>
  <c r="W162"/>
  <c r="R1925"/>
  <c r="O1925"/>
  <c r="P1925"/>
  <c r="M1928"/>
  <c r="N1927"/>
  <c r="P159"/>
  <c r="Q160"/>
  <c r="W1925"/>
  <c r="Q1925"/>
  <c r="R1926"/>
  <c r="O1926"/>
  <c r="P1926"/>
  <c r="W1926"/>
  <c r="Q1926"/>
  <c r="O1927"/>
  <c r="P1927"/>
  <c r="R1927"/>
  <c r="W160"/>
  <c r="P158"/>
  <c r="Q159"/>
  <c r="M1929"/>
  <c r="N1928"/>
  <c r="N1929"/>
  <c r="M1930"/>
  <c r="W1927"/>
  <c r="Q1927"/>
  <c r="R1928"/>
  <c r="O1928"/>
  <c r="P1928"/>
  <c r="W159"/>
  <c r="Q158"/>
  <c r="P157"/>
  <c r="W158"/>
  <c r="Q157"/>
  <c r="P156"/>
  <c r="W157"/>
  <c r="N1930"/>
  <c r="M1931"/>
  <c r="W1928"/>
  <c r="Q1928"/>
  <c r="O1929"/>
  <c r="P1929"/>
  <c r="R1929"/>
  <c r="W1929"/>
  <c r="Q1929"/>
  <c r="M1932"/>
  <c r="N1931"/>
  <c r="Q156"/>
  <c r="P155"/>
  <c r="W156"/>
  <c r="R1930"/>
  <c r="O1930"/>
  <c r="P1930"/>
  <c r="M1933"/>
  <c r="N1932"/>
  <c r="W1930"/>
  <c r="Q1930"/>
  <c r="Q155"/>
  <c r="P154"/>
  <c r="R1931"/>
  <c r="O1931"/>
  <c r="P1931"/>
  <c r="W1931"/>
  <c r="Q1931"/>
  <c r="R1932"/>
  <c r="O1932"/>
  <c r="P1932"/>
  <c r="W155"/>
  <c r="Q154"/>
  <c r="P153"/>
  <c r="N1933"/>
  <c r="M1934"/>
  <c r="O1933"/>
  <c r="P1933"/>
  <c r="R1933"/>
  <c r="Q153"/>
  <c r="P152"/>
  <c r="W153"/>
  <c r="M1935"/>
  <c r="N1934"/>
  <c r="W154"/>
  <c r="Q1932"/>
  <c r="W1932"/>
  <c r="M1936"/>
  <c r="N1935"/>
  <c r="O1934"/>
  <c r="P1934"/>
  <c r="R1934"/>
  <c r="Q152"/>
  <c r="P151"/>
  <c r="Q1933"/>
  <c r="W1933"/>
  <c r="W152"/>
  <c r="Q151"/>
  <c r="P150"/>
  <c r="W151"/>
  <c r="R1935"/>
  <c r="O1935"/>
  <c r="P1935"/>
  <c r="W1934"/>
  <c r="Q1934"/>
  <c r="N1936"/>
  <c r="M1937"/>
  <c r="W1935"/>
  <c r="Q1935"/>
  <c r="Q150"/>
  <c r="P149"/>
  <c r="W150"/>
  <c r="R1936"/>
  <c r="O1936"/>
  <c r="P1936"/>
  <c r="M1938"/>
  <c r="N1937"/>
  <c r="Q1936"/>
  <c r="W1936"/>
  <c r="Q149"/>
  <c r="P148"/>
  <c r="O1937"/>
  <c r="P1937"/>
  <c r="R1937"/>
  <c r="M1939"/>
  <c r="N1938"/>
  <c r="M1940"/>
  <c r="N1939"/>
  <c r="O1938"/>
  <c r="P1938"/>
  <c r="R1938"/>
  <c r="Q1937"/>
  <c r="W1937"/>
  <c r="W149"/>
  <c r="Q148"/>
  <c r="P147"/>
  <c r="W148"/>
  <c r="P146"/>
  <c r="Q147"/>
  <c r="W147"/>
  <c r="O1939"/>
  <c r="P1939"/>
  <c r="R1939"/>
  <c r="W1938"/>
  <c r="Q1938"/>
  <c r="N1940"/>
  <c r="M1941"/>
  <c r="O1940"/>
  <c r="P1940"/>
  <c r="R1940"/>
  <c r="W1939"/>
  <c r="Q1939"/>
  <c r="P145"/>
  <c r="W146"/>
  <c r="Q146"/>
  <c r="N1941"/>
  <c r="M1942"/>
  <c r="O1941"/>
  <c r="P1941"/>
  <c r="R1941"/>
  <c r="P144"/>
  <c r="Q145"/>
  <c r="M1943"/>
  <c r="N1942"/>
  <c r="Q1940"/>
  <c r="W1940"/>
  <c r="R1942"/>
  <c r="O1942"/>
  <c r="P1942"/>
  <c r="W1941"/>
  <c r="Q1941"/>
  <c r="M1944"/>
  <c r="N1943"/>
  <c r="W145"/>
  <c r="Q144"/>
  <c r="P143"/>
  <c r="W144"/>
  <c r="O1943"/>
  <c r="P1943"/>
  <c r="R1943"/>
  <c r="Q143"/>
  <c r="P142"/>
  <c r="W143"/>
  <c r="M1945"/>
  <c r="N1944"/>
  <c r="W1942"/>
  <c r="Q1942"/>
  <c r="W1943"/>
  <c r="Q1943"/>
  <c r="N1945"/>
  <c r="M1946"/>
  <c r="O1944"/>
  <c r="P1944"/>
  <c r="R1944"/>
  <c r="P141"/>
  <c r="Q142"/>
  <c r="N1946"/>
  <c r="M1947"/>
  <c r="W142"/>
  <c r="Q141"/>
  <c r="P140"/>
  <c r="W141"/>
  <c r="Q1944"/>
  <c r="W1944"/>
  <c r="O1945"/>
  <c r="P1945"/>
  <c r="R1945"/>
  <c r="M1948"/>
  <c r="N1947"/>
  <c r="W1945"/>
  <c r="Q1945"/>
  <c r="P139"/>
  <c r="Q140"/>
  <c r="R1946"/>
  <c r="O1946"/>
  <c r="P1946"/>
  <c r="W1946"/>
  <c r="Q1946"/>
  <c r="W140"/>
  <c r="P138"/>
  <c r="Q139"/>
  <c r="O1947"/>
  <c r="P1947"/>
  <c r="R1947"/>
  <c r="M1949"/>
  <c r="N1948"/>
  <c r="W139"/>
  <c r="R1948"/>
  <c r="O1948"/>
  <c r="P1948"/>
  <c r="M1950"/>
  <c r="N1949"/>
  <c r="Q1947"/>
  <c r="W1947"/>
  <c r="Q138"/>
  <c r="P137"/>
  <c r="W138"/>
  <c r="O1949"/>
  <c r="P1949"/>
  <c r="R1949"/>
  <c r="W1948"/>
  <c r="Q1948"/>
  <c r="Q137"/>
  <c r="P136"/>
  <c r="N1950"/>
  <c r="M1951"/>
  <c r="R1950"/>
  <c r="O1950"/>
  <c r="P1950"/>
  <c r="W137"/>
  <c r="P135"/>
  <c r="Q136"/>
  <c r="W136"/>
  <c r="Q1949"/>
  <c r="W1949"/>
  <c r="M1952"/>
  <c r="N1951"/>
  <c r="O1951"/>
  <c r="P1951"/>
  <c r="R1951"/>
  <c r="M1953"/>
  <c r="N1952"/>
  <c r="Q135"/>
  <c r="P134"/>
  <c r="W1950"/>
  <c r="Q1950"/>
  <c r="W135"/>
  <c r="W1951"/>
  <c r="Q1951"/>
  <c r="O1952"/>
  <c r="P1952"/>
  <c r="R1952"/>
  <c r="Q134"/>
  <c r="P133"/>
  <c r="W134"/>
  <c r="M1954"/>
  <c r="N1953"/>
  <c r="P132"/>
  <c r="Q133"/>
  <c r="M1955"/>
  <c r="N1954"/>
  <c r="Q1952"/>
  <c r="W1952"/>
  <c r="O1953"/>
  <c r="P1953"/>
  <c r="R1953"/>
  <c r="W133"/>
  <c r="P131"/>
  <c r="Q132"/>
  <c r="W1953"/>
  <c r="Q1953"/>
  <c r="N1955"/>
  <c r="M1956"/>
  <c r="O1954"/>
  <c r="P1954"/>
  <c r="R1954"/>
  <c r="W1954"/>
  <c r="Q1954"/>
  <c r="O1955"/>
  <c r="P1955"/>
  <c r="R1955"/>
  <c r="W132"/>
  <c r="Q131"/>
  <c r="P130"/>
  <c r="M1957"/>
  <c r="N1956"/>
  <c r="N1957"/>
  <c r="M1958"/>
  <c r="W131"/>
  <c r="P129"/>
  <c r="Q130"/>
  <c r="W130"/>
  <c r="W1955"/>
  <c r="Q1955"/>
  <c r="O1956"/>
  <c r="P1956"/>
  <c r="R1956"/>
  <c r="R1957"/>
  <c r="O1957"/>
  <c r="P1957"/>
  <c r="W1956"/>
  <c r="Q1956"/>
  <c r="P128"/>
  <c r="W129"/>
  <c r="Q129"/>
  <c r="N1958"/>
  <c r="M1959"/>
  <c r="P127"/>
  <c r="Q128"/>
  <c r="W128"/>
  <c r="R1958"/>
  <c r="O1958"/>
  <c r="P1958"/>
  <c r="W1957"/>
  <c r="Q1957"/>
  <c r="N1959"/>
  <c r="M1960"/>
  <c r="R1959"/>
  <c r="O1959"/>
  <c r="P1959"/>
  <c r="W1958"/>
  <c r="Q1958"/>
  <c r="P126"/>
  <c r="Q127"/>
  <c r="M1961"/>
  <c r="N1960"/>
  <c r="N1961"/>
  <c r="M1962"/>
  <c r="Q1959"/>
  <c r="W1959"/>
  <c r="O1960"/>
  <c r="P1960"/>
  <c r="R1960"/>
  <c r="W127"/>
  <c r="Q126"/>
  <c r="P125"/>
  <c r="W126"/>
  <c r="Q125"/>
  <c r="P124"/>
  <c r="W1960"/>
  <c r="Q1960"/>
  <c r="N1962"/>
  <c r="M1963"/>
  <c r="O1961"/>
  <c r="P1961"/>
  <c r="R1961"/>
  <c r="W125"/>
  <c r="R1962"/>
  <c r="O1962"/>
  <c r="P1962"/>
  <c r="W1961"/>
  <c r="Q1961"/>
  <c r="N1963"/>
  <c r="M1964"/>
  <c r="P123"/>
  <c r="Q124"/>
  <c r="W124"/>
  <c r="M1965"/>
  <c r="N1964"/>
  <c r="P122"/>
  <c r="Q123"/>
  <c r="O1963"/>
  <c r="P1963"/>
  <c r="R1963"/>
  <c r="Q1962"/>
  <c r="W1962"/>
  <c r="M1966"/>
  <c r="N1965"/>
  <c r="W1963"/>
  <c r="Q1963"/>
  <c r="R1964"/>
  <c r="O1964"/>
  <c r="P1964"/>
  <c r="W123"/>
  <c r="P121"/>
  <c r="Q122"/>
  <c r="Q121"/>
  <c r="P120"/>
  <c r="W1964"/>
  <c r="Q1964"/>
  <c r="N1966"/>
  <c r="M1967"/>
  <c r="W122"/>
  <c r="R1965"/>
  <c r="O1965"/>
  <c r="P1965"/>
  <c r="N1967"/>
  <c r="M1968"/>
  <c r="W121"/>
  <c r="Q120"/>
  <c r="P119"/>
  <c r="W120"/>
  <c r="W1965"/>
  <c r="Q1965"/>
  <c r="O1966"/>
  <c r="P1966"/>
  <c r="R1966"/>
  <c r="M1969"/>
  <c r="N1968"/>
  <c r="W1966"/>
  <c r="Q1966"/>
  <c r="P118"/>
  <c r="Q119"/>
  <c r="W119"/>
  <c r="O1967"/>
  <c r="P1967"/>
  <c r="R1967"/>
  <c r="W1967"/>
  <c r="Q1967"/>
  <c r="P117"/>
  <c r="Q118"/>
  <c r="O1968"/>
  <c r="P1968"/>
  <c r="R1968"/>
  <c r="N1969"/>
  <c r="M1970"/>
  <c r="M1971"/>
  <c r="N1970"/>
  <c r="Q1968"/>
  <c r="W1968"/>
  <c r="R1969"/>
  <c r="O1969"/>
  <c r="P1969"/>
  <c r="W118"/>
  <c r="Q117"/>
  <c r="P116"/>
  <c r="W1969"/>
  <c r="Q1969"/>
  <c r="N1971"/>
  <c r="M1972"/>
  <c r="W117"/>
  <c r="P115"/>
  <c r="Q116"/>
  <c r="O1970"/>
  <c r="P1970"/>
  <c r="R1970"/>
  <c r="W116"/>
  <c r="Q115"/>
  <c r="P114"/>
  <c r="W115"/>
  <c r="M1973"/>
  <c r="N1972"/>
  <c r="W1970"/>
  <c r="Q1970"/>
  <c r="R1971"/>
  <c r="O1971"/>
  <c r="P1971"/>
  <c r="Q1971"/>
  <c r="W1971"/>
  <c r="N1973"/>
  <c r="M1974"/>
  <c r="O1972"/>
  <c r="P1972"/>
  <c r="R1972"/>
  <c r="Q114"/>
  <c r="P113"/>
  <c r="Q1972"/>
  <c r="W1972"/>
  <c r="O1973"/>
  <c r="P1973"/>
  <c r="R1973"/>
  <c r="W114"/>
  <c r="Q113"/>
  <c r="P112"/>
  <c r="M1975"/>
  <c r="N1974"/>
  <c r="O1974"/>
  <c r="P1974"/>
  <c r="R1974"/>
  <c r="N1975"/>
  <c r="M1976"/>
  <c r="W113"/>
  <c r="Q112"/>
  <c r="P111"/>
  <c r="W1973"/>
  <c r="Q1973"/>
  <c r="P110"/>
  <c r="Q111"/>
  <c r="W111"/>
  <c r="O1975"/>
  <c r="P1975"/>
  <c r="R1975"/>
  <c r="W1974"/>
  <c r="Q1974"/>
  <c r="W112"/>
  <c r="N1976"/>
  <c r="M1977"/>
  <c r="W1975"/>
  <c r="Q1975"/>
  <c r="M1978"/>
  <c r="N1977"/>
  <c r="P109"/>
  <c r="W110"/>
  <c r="Q110"/>
  <c r="R1976"/>
  <c r="O1976"/>
  <c r="P1976"/>
  <c r="P108"/>
  <c r="Q109"/>
  <c r="Q1976"/>
  <c r="W1976"/>
  <c r="M1979"/>
  <c r="N1978"/>
  <c r="R1977"/>
  <c r="O1977"/>
  <c r="P1977"/>
  <c r="W1977"/>
  <c r="Q1977"/>
  <c r="W109"/>
  <c r="Q108"/>
  <c r="P107"/>
  <c r="N1979"/>
  <c r="M1980"/>
  <c r="R1978"/>
  <c r="O1978"/>
  <c r="P1978"/>
  <c r="W1978"/>
  <c r="Q1978"/>
  <c r="N1980"/>
  <c r="M1981"/>
  <c r="O1979"/>
  <c r="P1979"/>
  <c r="R1979"/>
  <c r="W108"/>
  <c r="P106"/>
  <c r="Q107"/>
  <c r="W107"/>
  <c r="P105"/>
  <c r="Q106"/>
  <c r="W106"/>
  <c r="M1982"/>
  <c r="N1981"/>
  <c r="W1979"/>
  <c r="Q1979"/>
  <c r="R1980"/>
  <c r="O1980"/>
  <c r="P1980"/>
  <c r="W1980"/>
  <c r="Q1980"/>
  <c r="N1982"/>
  <c r="M1983"/>
  <c r="P104"/>
  <c r="Q105"/>
  <c r="R1981"/>
  <c r="O1981"/>
  <c r="P1981"/>
  <c r="W1981"/>
  <c r="Q1981"/>
  <c r="W105"/>
  <c r="Q104"/>
  <c r="P103"/>
  <c r="R1982"/>
  <c r="O1982"/>
  <c r="P1982"/>
  <c r="N1983"/>
  <c r="M1984"/>
  <c r="W104"/>
  <c r="R1983"/>
  <c r="O1983"/>
  <c r="P1983"/>
  <c r="N1984"/>
  <c r="M1985"/>
  <c r="W1982"/>
  <c r="Q1982"/>
  <c r="P102"/>
  <c r="Q103"/>
  <c r="O1984"/>
  <c r="P1984"/>
  <c r="R1984"/>
  <c r="W103"/>
  <c r="P101"/>
  <c r="Q102"/>
  <c r="W102"/>
  <c r="M1986"/>
  <c r="N1985"/>
  <c r="W1983"/>
  <c r="Q1983"/>
  <c r="R1985"/>
  <c r="O1985"/>
  <c r="P1985"/>
  <c r="M1987"/>
  <c r="N1986"/>
  <c r="P100"/>
  <c r="Q101"/>
  <c r="Q1984"/>
  <c r="W1984"/>
  <c r="W101"/>
  <c r="P99"/>
  <c r="Q100"/>
  <c r="R1986"/>
  <c r="O1986"/>
  <c r="P1986"/>
  <c r="Q1985"/>
  <c r="W1985"/>
  <c r="N1987"/>
  <c r="M1988"/>
  <c r="N1988"/>
  <c r="M1989"/>
  <c r="R1987"/>
  <c r="O1987"/>
  <c r="P1987"/>
  <c r="Q1986"/>
  <c r="W1986"/>
  <c r="W100"/>
  <c r="Q99"/>
  <c r="P98"/>
  <c r="W99"/>
  <c r="P97"/>
  <c r="Q98"/>
  <c r="W1987"/>
  <c r="Q1987"/>
  <c r="N1989"/>
  <c r="M1990"/>
  <c r="O1988"/>
  <c r="P1988"/>
  <c r="R1988"/>
  <c r="M1991"/>
  <c r="N1990"/>
  <c r="W1988"/>
  <c r="Q1988"/>
  <c r="R1989"/>
  <c r="O1989"/>
  <c r="P1989"/>
  <c r="W98"/>
  <c r="Q97"/>
  <c r="P96"/>
  <c r="W97"/>
  <c r="P95"/>
  <c r="Q96"/>
  <c r="W96"/>
  <c r="R1990"/>
  <c r="O1990"/>
  <c r="P1990"/>
  <c r="W1989"/>
  <c r="Q1989"/>
  <c r="M1992"/>
  <c r="N1991"/>
  <c r="R1991"/>
  <c r="O1991"/>
  <c r="P1991"/>
  <c r="Q1990"/>
  <c r="W1990"/>
  <c r="M1993"/>
  <c r="N1992"/>
  <c r="Q95"/>
  <c r="P94"/>
  <c r="W95"/>
  <c r="Q94"/>
  <c r="P93"/>
  <c r="W94"/>
  <c r="N1993"/>
  <c r="M1994"/>
  <c r="W1991"/>
  <c r="Q1991"/>
  <c r="R1992"/>
  <c r="O1992"/>
  <c r="P1992"/>
  <c r="R1993"/>
  <c r="O1993"/>
  <c r="P1993"/>
  <c r="P92"/>
  <c r="Q93"/>
  <c r="W93"/>
  <c r="N1994"/>
  <c r="M1995"/>
  <c r="W1992"/>
  <c r="Q1992"/>
  <c r="M1996"/>
  <c r="N1995"/>
  <c r="W1993"/>
  <c r="Q1993"/>
  <c r="R1994"/>
  <c r="O1994"/>
  <c r="P1994"/>
  <c r="Q92"/>
  <c r="P91"/>
  <c r="W92"/>
  <c r="R1995"/>
  <c r="O1995"/>
  <c r="P1995"/>
  <c r="P90"/>
  <c r="Q91"/>
  <c r="W1994"/>
  <c r="Q1994"/>
  <c r="N1996"/>
  <c r="M1997"/>
  <c r="N1997"/>
  <c r="M1998"/>
  <c r="W1995"/>
  <c r="Q1995"/>
  <c r="O1996"/>
  <c r="P1996"/>
  <c r="R1996"/>
  <c r="W91"/>
  <c r="P89"/>
  <c r="Q90"/>
  <c r="W90"/>
  <c r="W1996"/>
  <c r="Q1996"/>
  <c r="M1999"/>
  <c r="N1998"/>
  <c r="P88"/>
  <c r="W89"/>
  <c r="Q89"/>
  <c r="R1997"/>
  <c r="O1997"/>
  <c r="P1997"/>
  <c r="Q88"/>
  <c r="P87"/>
  <c r="W88"/>
  <c r="M2000"/>
  <c r="N1999"/>
  <c r="Q1997"/>
  <c r="W1997"/>
  <c r="R1998"/>
  <c r="O1998"/>
  <c r="P1998"/>
  <c r="W1998"/>
  <c r="Q1998"/>
  <c r="O1999"/>
  <c r="P1999"/>
  <c r="R1999"/>
  <c r="Q87"/>
  <c r="P86"/>
  <c r="W87"/>
  <c r="M2001"/>
  <c r="N2000"/>
  <c r="P85"/>
  <c r="W86"/>
  <c r="Q86"/>
  <c r="N2001"/>
  <c r="M2002"/>
  <c r="W1999"/>
  <c r="Q1999"/>
  <c r="R2000"/>
  <c r="O2000"/>
  <c r="P2000"/>
  <c r="W2000"/>
  <c r="Q2000"/>
  <c r="N2002"/>
  <c r="M2003"/>
  <c r="R2001"/>
  <c r="O2001"/>
  <c r="P2001"/>
  <c r="P84"/>
  <c r="Q85"/>
  <c r="W85"/>
  <c r="Q84"/>
  <c r="P83"/>
  <c r="W84"/>
  <c r="M2004"/>
  <c r="N2003"/>
  <c r="R2002"/>
  <c r="O2002"/>
  <c r="P2002"/>
  <c r="W2001"/>
  <c r="Q2001"/>
  <c r="N2004"/>
  <c r="M2005"/>
  <c r="W2002"/>
  <c r="Q2002"/>
  <c r="O2003"/>
  <c r="P2003"/>
  <c r="R2003"/>
  <c r="P82"/>
  <c r="W83"/>
  <c r="Q83"/>
  <c r="Q82"/>
  <c r="P81"/>
  <c r="W82"/>
  <c r="W2003"/>
  <c r="Q2003"/>
  <c r="M2006"/>
  <c r="N2005"/>
  <c r="R2004"/>
  <c r="O2004"/>
  <c r="P2004"/>
  <c r="R2005"/>
  <c r="O2005"/>
  <c r="P2005"/>
  <c r="W2004"/>
  <c r="Q2004"/>
  <c r="M2007"/>
  <c r="N2006"/>
  <c r="P80"/>
  <c r="Q81"/>
  <c r="W81"/>
  <c r="Q80"/>
  <c r="P79"/>
  <c r="N2007"/>
  <c r="M2008"/>
  <c r="W2005"/>
  <c r="Q2005"/>
  <c r="O2006"/>
  <c r="P2006"/>
  <c r="R2006"/>
  <c r="O2007"/>
  <c r="P2007"/>
  <c r="R2007"/>
  <c r="W80"/>
  <c r="Q79"/>
  <c r="P78"/>
  <c r="Q2006"/>
  <c r="W2006"/>
  <c r="N2008"/>
  <c r="M2009"/>
  <c r="O2008"/>
  <c r="P2008"/>
  <c r="R2008"/>
  <c r="N2009"/>
  <c r="M2010"/>
  <c r="W79"/>
  <c r="P77"/>
  <c r="Q78"/>
  <c r="W2007"/>
  <c r="Q2007"/>
  <c r="W78"/>
  <c r="P76"/>
  <c r="Q77"/>
  <c r="W77"/>
  <c r="N2010"/>
  <c r="M2011"/>
  <c r="R2009"/>
  <c r="O2009"/>
  <c r="P2009"/>
  <c r="W2008"/>
  <c r="Q2008"/>
  <c r="O2010"/>
  <c r="P2010"/>
  <c r="R2010"/>
  <c r="Q76"/>
  <c r="P75"/>
  <c r="W76"/>
  <c r="W2009"/>
  <c r="Q2009"/>
  <c r="N2011"/>
  <c r="M2012"/>
  <c r="O2011"/>
  <c r="P2011"/>
  <c r="R2011"/>
  <c r="P74"/>
  <c r="Q75"/>
  <c r="N2012"/>
  <c r="M2013"/>
  <c r="W2010"/>
  <c r="Q2010"/>
  <c r="O2012"/>
  <c r="P2012"/>
  <c r="R2012"/>
  <c r="N2013"/>
  <c r="M2014"/>
  <c r="W75"/>
  <c r="P73"/>
  <c r="Q74"/>
  <c r="W74"/>
  <c r="W2011"/>
  <c r="Q2011"/>
  <c r="Q73"/>
  <c r="P72"/>
  <c r="W73"/>
  <c r="M2015"/>
  <c r="N2014"/>
  <c r="R2013"/>
  <c r="O2013"/>
  <c r="P2013"/>
  <c r="W2012"/>
  <c r="Q2012"/>
  <c r="W2013"/>
  <c r="Q2013"/>
  <c r="O2014"/>
  <c r="P2014"/>
  <c r="R2014"/>
  <c r="P71"/>
  <c r="W72"/>
  <c r="Q72"/>
  <c r="M2016"/>
  <c r="N2015"/>
  <c r="M2017"/>
  <c r="N2016"/>
  <c r="Q71"/>
  <c r="P70"/>
  <c r="Q2014"/>
  <c r="W2014"/>
  <c r="O2015"/>
  <c r="P2015"/>
  <c r="R2015"/>
  <c r="W71"/>
  <c r="Q70"/>
  <c r="P69"/>
  <c r="W70"/>
  <c r="R2016"/>
  <c r="O2016"/>
  <c r="P2016"/>
  <c r="W2015"/>
  <c r="Q2015"/>
  <c r="N2017"/>
  <c r="M2018"/>
  <c r="O2017"/>
  <c r="P2017"/>
  <c r="R2017"/>
  <c r="N2018"/>
  <c r="M2019"/>
  <c r="W2016"/>
  <c r="Q2016"/>
  <c r="Q69"/>
  <c r="P68"/>
  <c r="Q68"/>
  <c r="P67"/>
  <c r="R2018"/>
  <c r="O2018"/>
  <c r="P2018"/>
  <c r="Q2017"/>
  <c r="W2017"/>
  <c r="W69"/>
  <c r="M2020"/>
  <c r="N2019"/>
  <c r="M2021"/>
  <c r="N2020"/>
  <c r="O2019"/>
  <c r="P2019"/>
  <c r="R2019"/>
  <c r="Q2018"/>
  <c r="W2018"/>
  <c r="W68"/>
  <c r="P66"/>
  <c r="Q67"/>
  <c r="W67"/>
  <c r="Q66"/>
  <c r="P65"/>
  <c r="W66"/>
  <c r="W2019"/>
  <c r="Q2019"/>
  <c r="M2022"/>
  <c r="N2021"/>
  <c r="O2020"/>
  <c r="P2020"/>
  <c r="R2020"/>
  <c r="W2020"/>
  <c r="Q2020"/>
  <c r="N2022"/>
  <c r="M2023"/>
  <c r="R2021"/>
  <c r="O2021"/>
  <c r="P2021"/>
  <c r="Q65"/>
  <c r="P64"/>
  <c r="W65"/>
  <c r="P63"/>
  <c r="Q64"/>
  <c r="W64"/>
  <c r="Q2021"/>
  <c r="W2021"/>
  <c r="M2024"/>
  <c r="N2023"/>
  <c r="R2022"/>
  <c r="O2022"/>
  <c r="P2022"/>
  <c r="N2024"/>
  <c r="M2025"/>
  <c r="R2023"/>
  <c r="O2023"/>
  <c r="P2023"/>
  <c r="W2022"/>
  <c r="Q2022"/>
  <c r="P62"/>
  <c r="Q63"/>
  <c r="W63"/>
  <c r="P61"/>
  <c r="Q62"/>
  <c r="W62"/>
  <c r="R2024"/>
  <c r="O2024"/>
  <c r="P2024"/>
  <c r="W2023"/>
  <c r="Q2023"/>
  <c r="N2025"/>
  <c r="M2026"/>
  <c r="N2026"/>
  <c r="M2027"/>
  <c r="Q61"/>
  <c r="P60"/>
  <c r="O2025"/>
  <c r="P2025"/>
  <c r="R2025"/>
  <c r="Q2024"/>
  <c r="W2024"/>
  <c r="O2026"/>
  <c r="P2026"/>
  <c r="R2026"/>
  <c r="W2025"/>
  <c r="Q2025"/>
  <c r="W61"/>
  <c r="Q60"/>
  <c r="P59"/>
  <c r="M2028"/>
  <c r="N2027"/>
  <c r="W60"/>
  <c r="N2028"/>
  <c r="M2029"/>
  <c r="Q2026"/>
  <c r="W2026"/>
  <c r="R2027"/>
  <c r="O2027"/>
  <c r="P2027"/>
  <c r="Q59"/>
  <c r="P58"/>
  <c r="P57"/>
  <c r="Q58"/>
  <c r="R2028"/>
  <c r="O2028"/>
  <c r="P2028"/>
  <c r="W59"/>
  <c r="N2029"/>
  <c r="M2030"/>
  <c r="W2027"/>
  <c r="Q2027"/>
  <c r="R2029"/>
  <c r="O2029"/>
  <c r="P2029"/>
  <c r="Q2028"/>
  <c r="W2028"/>
  <c r="W58"/>
  <c r="P56"/>
  <c r="Q57"/>
  <c r="M2031"/>
  <c r="N2030"/>
  <c r="O2030"/>
  <c r="P2030"/>
  <c r="R2030"/>
  <c r="W57"/>
  <c r="P55"/>
  <c r="Q56"/>
  <c r="N2031"/>
  <c r="M2032"/>
  <c r="W2029"/>
  <c r="Q2029"/>
  <c r="O2031"/>
  <c r="P2031"/>
  <c r="R2031"/>
  <c r="W2030"/>
  <c r="Q2030"/>
  <c r="M2033"/>
  <c r="N2032"/>
  <c r="W56"/>
  <c r="Q55"/>
  <c r="P54"/>
  <c r="W55"/>
  <c r="O2032"/>
  <c r="P2032"/>
  <c r="R2032"/>
  <c r="W2031"/>
  <c r="Q2031"/>
  <c r="P53"/>
  <c r="Q54"/>
  <c r="W54"/>
  <c r="N2033"/>
  <c r="M2034"/>
  <c r="R2033"/>
  <c r="O2033"/>
  <c r="P2033"/>
  <c r="W2032"/>
  <c r="Q2032"/>
  <c r="M2035"/>
  <c r="N2034"/>
  <c r="Q53"/>
  <c r="P52"/>
  <c r="W53"/>
  <c r="P51"/>
  <c r="Q52"/>
  <c r="W52"/>
  <c r="N2035"/>
  <c r="M2036"/>
  <c r="Q2033"/>
  <c r="W2033"/>
  <c r="O2034"/>
  <c r="P2034"/>
  <c r="R2034"/>
  <c r="O2035"/>
  <c r="P2035"/>
  <c r="R2035"/>
  <c r="Q51"/>
  <c r="P50"/>
  <c r="W51"/>
  <c r="W2034"/>
  <c r="Q2034"/>
  <c r="N2036"/>
  <c r="M2037"/>
  <c r="N2037"/>
  <c r="M2038"/>
  <c r="W2035"/>
  <c r="Q2035"/>
  <c r="O2036"/>
  <c r="P2036"/>
  <c r="R2036"/>
  <c r="Q50"/>
  <c r="P49"/>
  <c r="P48"/>
  <c r="Q49"/>
  <c r="W49"/>
  <c r="R2037"/>
  <c r="O2037"/>
  <c r="P2037"/>
  <c r="W50"/>
  <c r="W2036"/>
  <c r="Q2036"/>
  <c r="M2039"/>
  <c r="N2038"/>
  <c r="R2038"/>
  <c r="O2038"/>
  <c r="P2038"/>
  <c r="M2040"/>
  <c r="N2039"/>
  <c r="Q48"/>
  <c r="P47"/>
  <c r="Q2037"/>
  <c r="W2037"/>
  <c r="M2041"/>
  <c r="N2040"/>
  <c r="W48"/>
  <c r="P46"/>
  <c r="Q47"/>
  <c r="W47"/>
  <c r="O2039"/>
  <c r="P2039"/>
  <c r="R2039"/>
  <c r="W2038"/>
  <c r="Q2038"/>
  <c r="W2039"/>
  <c r="Q2039"/>
  <c r="Q46"/>
  <c r="P45"/>
  <c r="O2040"/>
  <c r="P2040"/>
  <c r="R2040"/>
  <c r="M2042"/>
  <c r="N2041"/>
  <c r="W2040"/>
  <c r="Q2040"/>
  <c r="P44"/>
  <c r="W45"/>
  <c r="Q45"/>
  <c r="O2041"/>
  <c r="P2041"/>
  <c r="R2041"/>
  <c r="W46"/>
  <c r="N2042"/>
  <c r="M2043"/>
  <c r="R2042"/>
  <c r="O2042"/>
  <c r="P2042"/>
  <c r="P43"/>
  <c r="Q44"/>
  <c r="W44"/>
  <c r="N2043"/>
  <c r="M2044"/>
  <c r="Q2041"/>
  <c r="W2041"/>
  <c r="R2043"/>
  <c r="O2043"/>
  <c r="P2043"/>
  <c r="P42"/>
  <c r="Q43"/>
  <c r="W2042"/>
  <c r="Q2042"/>
  <c r="N2044"/>
  <c r="M2045"/>
  <c r="R2044"/>
  <c r="O2044"/>
  <c r="P2044"/>
  <c r="W43"/>
  <c r="Q42"/>
  <c r="P41"/>
  <c r="N2045"/>
  <c r="M2046"/>
  <c r="W2043"/>
  <c r="Q2043"/>
  <c r="O2045"/>
  <c r="P2045"/>
  <c r="R2045"/>
  <c r="M2047"/>
  <c r="N2046"/>
  <c r="Q2044"/>
  <c r="W2044"/>
  <c r="W42"/>
  <c r="P40"/>
  <c r="Q41"/>
  <c r="W41"/>
  <c r="Q40"/>
  <c r="P39"/>
  <c r="W40"/>
  <c r="W2045"/>
  <c r="Q2045"/>
  <c r="O2046"/>
  <c r="P2046"/>
  <c r="R2046"/>
  <c r="N2047"/>
  <c r="M2048"/>
  <c r="O2047"/>
  <c r="P2047"/>
  <c r="R2047"/>
  <c r="Q2046"/>
  <c r="W2046"/>
  <c r="N2048"/>
  <c r="M2049"/>
  <c r="Q39"/>
  <c r="P38"/>
  <c r="W39"/>
  <c r="P37"/>
  <c r="Q38"/>
  <c r="W38"/>
  <c r="R2048"/>
  <c r="O2048"/>
  <c r="P2048"/>
  <c r="M2050"/>
  <c r="N2049"/>
  <c r="Q2047"/>
  <c r="W2047"/>
  <c r="N2050"/>
  <c r="M2051"/>
  <c r="W2048"/>
  <c r="Q2048"/>
  <c r="Q37"/>
  <c r="P36"/>
  <c r="W37"/>
  <c r="O2049"/>
  <c r="P2049"/>
  <c r="R2049"/>
  <c r="Q36"/>
  <c r="P35"/>
  <c r="W36"/>
  <c r="M2052"/>
  <c r="N2051"/>
  <c r="Q2049"/>
  <c r="W2049"/>
  <c r="R2050"/>
  <c r="O2050"/>
  <c r="P2050"/>
  <c r="W2050"/>
  <c r="Q2050"/>
  <c r="O2051"/>
  <c r="P2051"/>
  <c r="R2051"/>
  <c r="Q35"/>
  <c r="P34"/>
  <c r="N2052"/>
  <c r="M2053"/>
  <c r="O2052"/>
  <c r="P2052"/>
  <c r="R2052"/>
  <c r="W35"/>
  <c r="P33"/>
  <c r="Q34"/>
  <c r="W34"/>
  <c r="N2053"/>
  <c r="M2054"/>
  <c r="W2051"/>
  <c r="Q2051"/>
  <c r="O2053"/>
  <c r="P2053"/>
  <c r="R2053"/>
  <c r="M2055"/>
  <c r="N2054"/>
  <c r="P32"/>
  <c r="Q33"/>
  <c r="W33"/>
  <c r="W2052"/>
  <c r="Q2052"/>
  <c r="W2053"/>
  <c r="Q2053"/>
  <c r="Q32"/>
  <c r="P31"/>
  <c r="W32"/>
  <c r="O2054"/>
  <c r="P2054"/>
  <c r="R2054"/>
  <c r="N2055"/>
  <c r="M2056"/>
  <c r="N2056"/>
  <c r="M2057"/>
  <c r="Q31"/>
  <c r="P30"/>
  <c r="O2055"/>
  <c r="P2055"/>
  <c r="R2055"/>
  <c r="W2054"/>
  <c r="Q2054"/>
  <c r="W2055"/>
  <c r="Q2055"/>
  <c r="W31"/>
  <c r="Q30"/>
  <c r="P29"/>
  <c r="W30"/>
  <c r="M2058"/>
  <c r="N2057"/>
  <c r="R2056"/>
  <c r="O2056"/>
  <c r="P2056"/>
  <c r="W2056"/>
  <c r="Q2056"/>
  <c r="R2057"/>
  <c r="O2057"/>
  <c r="P2057"/>
  <c r="P28"/>
  <c r="W29"/>
  <c r="Q29"/>
  <c r="N2058"/>
  <c r="M2059"/>
  <c r="O2058"/>
  <c r="P2058"/>
  <c r="R2058"/>
  <c r="P27"/>
  <c r="Q28"/>
  <c r="N2059"/>
  <c r="M2060"/>
  <c r="W2057"/>
  <c r="Q2057"/>
  <c r="R2059"/>
  <c r="O2059"/>
  <c r="P2059"/>
  <c r="M2061"/>
  <c r="N2060"/>
  <c r="W28"/>
  <c r="P26"/>
  <c r="Q27"/>
  <c r="W27"/>
  <c r="Q2058"/>
  <c r="W2058"/>
  <c r="P25"/>
  <c r="Q26"/>
  <c r="O2060"/>
  <c r="P2060"/>
  <c r="R2060"/>
  <c r="W2059"/>
  <c r="Q2059"/>
  <c r="N2061"/>
  <c r="M2062"/>
  <c r="N2062"/>
  <c r="M2063"/>
  <c r="W2060"/>
  <c r="Q2060"/>
  <c r="R2061"/>
  <c r="O2061"/>
  <c r="P2061"/>
  <c r="W26"/>
  <c r="Q25"/>
  <c r="P24"/>
  <c r="Q2061"/>
  <c r="W2061"/>
  <c r="O2062"/>
  <c r="P2062"/>
  <c r="R2062"/>
  <c r="W25"/>
  <c r="P23"/>
  <c r="W24"/>
  <c r="Q24"/>
  <c r="M2064"/>
  <c r="N2063"/>
  <c r="P22"/>
  <c r="Q23"/>
  <c r="O2063"/>
  <c r="P2063"/>
  <c r="R2063"/>
  <c r="W2062"/>
  <c r="Q2062"/>
  <c r="N2064"/>
  <c r="M2065"/>
  <c r="N2065"/>
  <c r="M2066"/>
  <c r="O2064"/>
  <c r="P2064"/>
  <c r="R2064"/>
  <c r="W2063"/>
  <c r="Q2063"/>
  <c r="W23"/>
  <c r="P21"/>
  <c r="Q22"/>
  <c r="W22"/>
  <c r="P20"/>
  <c r="W21"/>
  <c r="Q21"/>
  <c r="O2065"/>
  <c r="P2065"/>
  <c r="R2065"/>
  <c r="M2067"/>
  <c r="N2066"/>
  <c r="W2064"/>
  <c r="Q2064"/>
  <c r="M2068"/>
  <c r="N2067"/>
  <c r="R2066"/>
  <c r="O2066"/>
  <c r="P2066"/>
  <c r="W2065"/>
  <c r="Q2065"/>
  <c r="Q20"/>
  <c r="P19"/>
  <c r="R2067"/>
  <c r="O2067"/>
  <c r="P2067"/>
  <c r="W20"/>
  <c r="P18"/>
  <c r="Q19"/>
  <c r="W19"/>
  <c r="N2068"/>
  <c r="M2069"/>
  <c r="W2066"/>
  <c r="Q2066"/>
  <c r="R2068"/>
  <c r="O2068"/>
  <c r="P2068"/>
  <c r="Q18"/>
  <c r="P17"/>
  <c r="W18"/>
  <c r="W2067"/>
  <c r="Q2067"/>
  <c r="N2069"/>
  <c r="M2070"/>
  <c r="O2069"/>
  <c r="P2069"/>
  <c r="R2069"/>
  <c r="Q17"/>
  <c r="P16"/>
  <c r="W2068"/>
  <c r="Q2068"/>
  <c r="N2070"/>
  <c r="M2071"/>
  <c r="N2071"/>
  <c r="M2072"/>
  <c r="W17"/>
  <c r="P15"/>
  <c r="Q16"/>
  <c r="W16"/>
  <c r="O2070"/>
  <c r="P2070"/>
  <c r="R2070"/>
  <c r="Q2069"/>
  <c r="W2069"/>
  <c r="W2070"/>
  <c r="Q2070"/>
  <c r="Q15"/>
  <c r="P14"/>
  <c r="W15"/>
  <c r="N2072"/>
  <c r="M2073"/>
  <c r="R2071"/>
  <c r="O2071"/>
  <c r="P2071"/>
  <c r="W2071"/>
  <c r="Q2071"/>
  <c r="N2073"/>
  <c r="M2074"/>
  <c r="O2072"/>
  <c r="P2072"/>
  <c r="R2072"/>
  <c r="Q14"/>
  <c r="P13"/>
  <c r="W14"/>
  <c r="P12"/>
  <c r="Q13"/>
  <c r="W13"/>
  <c r="W2072"/>
  <c r="Q2072"/>
  <c r="R2073"/>
  <c r="O2073"/>
  <c r="P2073"/>
  <c r="M2075"/>
  <c r="N2074"/>
  <c r="M2076"/>
  <c r="N2075"/>
  <c r="Q2073"/>
  <c r="W2073"/>
  <c r="Q12"/>
  <c r="P11"/>
  <c r="R2074"/>
  <c r="O2074"/>
  <c r="P2074"/>
  <c r="W2074"/>
  <c r="Q2074"/>
  <c r="R2075"/>
  <c r="O2075"/>
  <c r="P2075"/>
  <c r="W12"/>
  <c r="P10"/>
  <c r="Q11"/>
  <c r="M2077"/>
  <c r="N2076"/>
  <c r="N2077"/>
  <c r="M2078"/>
  <c r="O2076"/>
  <c r="P2076"/>
  <c r="R2076"/>
  <c r="W11"/>
  <c r="P9"/>
  <c r="Q10"/>
  <c r="W2075"/>
  <c r="Q2075"/>
  <c r="W10"/>
  <c r="Q9"/>
  <c r="P8"/>
  <c r="W9"/>
  <c r="N2078"/>
  <c r="M2079"/>
  <c r="W2076"/>
  <c r="Q2076"/>
  <c r="O2077"/>
  <c r="P2077"/>
  <c r="R2077"/>
  <c r="W2077"/>
  <c r="Q2077"/>
  <c r="M2080"/>
  <c r="N2079"/>
  <c r="R2078"/>
  <c r="O2078"/>
  <c r="P2078"/>
  <c r="Q8"/>
  <c r="P7"/>
  <c r="W8"/>
  <c r="P6"/>
  <c r="Q7"/>
  <c r="M2081"/>
  <c r="N2080"/>
  <c r="Q2078"/>
  <c r="W2078"/>
  <c r="O2079"/>
  <c r="P2079"/>
  <c r="R2079"/>
  <c r="W2079"/>
  <c r="Q2079"/>
  <c r="N2081"/>
  <c r="M2082"/>
  <c r="O2080"/>
  <c r="P2080"/>
  <c r="R2080"/>
  <c r="W7"/>
  <c r="P5"/>
  <c r="Q6"/>
  <c r="W6"/>
  <c r="W2080"/>
  <c r="Q2080"/>
  <c r="O2081"/>
  <c r="P2081"/>
  <c r="R2081"/>
  <c r="P4"/>
  <c r="Q4"/>
  <c r="Q5"/>
  <c r="N2082"/>
  <c r="M2083"/>
  <c r="N2083"/>
  <c r="M2084"/>
  <c r="Q2081"/>
  <c r="W2081"/>
  <c r="O2082"/>
  <c r="P2082"/>
  <c r="R2082"/>
  <c r="R2083"/>
  <c r="O2083"/>
  <c r="P2083"/>
  <c r="W2082"/>
  <c r="Q2082"/>
  <c r="M2085"/>
  <c r="N2084"/>
  <c r="R2084"/>
  <c r="O2084"/>
  <c r="P2084"/>
  <c r="M2086"/>
  <c r="N2085"/>
  <c r="W2083"/>
  <c r="Q2083"/>
  <c r="M2087"/>
  <c r="N2086"/>
  <c r="R2085"/>
  <c r="O2085"/>
  <c r="P2085"/>
  <c r="W2084"/>
  <c r="Q2084"/>
  <c r="M2088"/>
  <c r="N2087"/>
  <c r="W2085"/>
  <c r="Q2085"/>
  <c r="O2086"/>
  <c r="P2086"/>
  <c r="R2086"/>
  <c r="M2089"/>
  <c r="N2088"/>
  <c r="W2086"/>
  <c r="Q2086"/>
  <c r="O2087"/>
  <c r="P2087"/>
  <c r="R2087"/>
  <c r="M2090"/>
  <c r="N2089"/>
  <c r="W2087"/>
  <c r="Q2087"/>
  <c r="R2088"/>
  <c r="O2088"/>
  <c r="P2088"/>
  <c r="W2088"/>
  <c r="Q2088"/>
  <c r="N2090"/>
  <c r="M2091"/>
  <c r="R2089"/>
  <c r="O2089"/>
  <c r="P2089"/>
  <c r="W2089"/>
  <c r="Q2089"/>
  <c r="N2091"/>
  <c r="M2092"/>
  <c r="R2090"/>
  <c r="O2090"/>
  <c r="P2090"/>
  <c r="W2090"/>
  <c r="Q2090"/>
  <c r="M2093"/>
  <c r="N2092"/>
  <c r="R2091"/>
  <c r="O2091"/>
  <c r="P2091"/>
  <c r="W2091"/>
  <c r="Q2091"/>
  <c r="R2092"/>
  <c r="O2092"/>
  <c r="P2092"/>
  <c r="N2093"/>
  <c r="M2094"/>
  <c r="W2092"/>
  <c r="Q2092"/>
  <c r="O2093"/>
  <c r="P2093"/>
  <c r="R2093"/>
  <c r="M2095"/>
  <c r="N2094"/>
  <c r="R2094"/>
  <c r="O2094"/>
  <c r="P2094"/>
  <c r="M2096"/>
  <c r="N2095"/>
  <c r="W2093"/>
  <c r="Q2093"/>
  <c r="M2097"/>
  <c r="N2096"/>
  <c r="R2095"/>
  <c r="O2095"/>
  <c r="P2095"/>
  <c r="W2094"/>
  <c r="Q2094"/>
  <c r="M2098"/>
  <c r="N2097"/>
  <c r="W2095"/>
  <c r="Q2095"/>
  <c r="O2096"/>
  <c r="P2096"/>
  <c r="R2096"/>
  <c r="M2099"/>
  <c r="N2098"/>
  <c r="W2096"/>
  <c r="Q2096"/>
  <c r="R2097"/>
  <c r="O2097"/>
  <c r="P2097"/>
  <c r="W2097"/>
  <c r="Q2097"/>
  <c r="M2100"/>
  <c r="N2099"/>
  <c r="R2098"/>
  <c r="O2098"/>
  <c r="P2098"/>
  <c r="W2098"/>
  <c r="Q2098"/>
  <c r="R2099"/>
  <c r="O2099"/>
  <c r="P2099"/>
  <c r="M2101"/>
  <c r="N2100"/>
  <c r="O2100"/>
  <c r="P2100"/>
  <c r="R2100"/>
  <c r="W2099"/>
  <c r="Q2099"/>
  <c r="M2102"/>
  <c r="N2101"/>
  <c r="O2101"/>
  <c r="P2101"/>
  <c r="R2101"/>
  <c r="W2100"/>
  <c r="Q2100"/>
  <c r="M2103"/>
  <c r="N2102"/>
  <c r="R2102"/>
  <c r="O2102"/>
  <c r="P2102"/>
  <c r="W2101"/>
  <c r="Q2101"/>
  <c r="M2104"/>
  <c r="N2103"/>
  <c r="O2103"/>
  <c r="P2103"/>
  <c r="R2103"/>
  <c r="M2105"/>
  <c r="N2104"/>
  <c r="W2102"/>
  <c r="Q2102"/>
  <c r="M2106"/>
  <c r="N2105"/>
  <c r="W2103"/>
  <c r="Q2103"/>
  <c r="O2104"/>
  <c r="P2104"/>
  <c r="R2104"/>
  <c r="N2106"/>
  <c r="M2107"/>
  <c r="W2104"/>
  <c r="Q2104"/>
  <c r="R2105"/>
  <c r="O2105"/>
  <c r="P2105"/>
  <c r="W2105"/>
  <c r="Q2105"/>
  <c r="R2106"/>
  <c r="O2106"/>
  <c r="P2106"/>
  <c r="M2108"/>
  <c r="N2107"/>
  <c r="R2107"/>
  <c r="O2107"/>
  <c r="P2107"/>
  <c r="W2106"/>
  <c r="Q2106"/>
  <c r="N2108"/>
  <c r="M2109"/>
  <c r="R2108"/>
  <c r="O2108"/>
  <c r="P2108"/>
  <c r="W2107"/>
  <c r="Q2107"/>
  <c r="N2109"/>
  <c r="M2110"/>
  <c r="M2111"/>
  <c r="N2110"/>
  <c r="O2109"/>
  <c r="P2109"/>
  <c r="R2109"/>
  <c r="W2108"/>
  <c r="Q2108"/>
  <c r="W2109"/>
  <c r="Q2109"/>
  <c r="M2112"/>
  <c r="N2111"/>
  <c r="R2110"/>
  <c r="O2110"/>
  <c r="P2110"/>
  <c r="W2110"/>
  <c r="Q2110"/>
  <c r="O2111"/>
  <c r="P2111"/>
  <c r="R2111"/>
  <c r="M2113"/>
  <c r="N2112"/>
  <c r="O2112"/>
  <c r="P2112"/>
  <c r="R2112"/>
  <c r="M2114"/>
  <c r="N2113"/>
  <c r="W2111"/>
  <c r="Q2111"/>
  <c r="M2115"/>
  <c r="N2114"/>
  <c r="W2112"/>
  <c r="Q2112"/>
  <c r="R2113"/>
  <c r="O2113"/>
  <c r="P2113"/>
  <c r="W2113"/>
  <c r="Q2113"/>
  <c r="M2116"/>
  <c r="N2115"/>
  <c r="R2114"/>
  <c r="O2114"/>
  <c r="P2114"/>
  <c r="W2114"/>
  <c r="Q2114"/>
  <c r="R2115"/>
  <c r="O2115"/>
  <c r="P2115"/>
  <c r="M2117"/>
  <c r="N2116"/>
  <c r="R2116"/>
  <c r="O2116"/>
  <c r="P2116"/>
  <c r="W2115"/>
  <c r="Q2115"/>
  <c r="M2118"/>
  <c r="N2117"/>
  <c r="R2117"/>
  <c r="O2117"/>
  <c r="P2117"/>
  <c r="M2119"/>
  <c r="N2118"/>
  <c r="W2116"/>
  <c r="Q2116"/>
  <c r="M2120"/>
  <c r="N2119"/>
  <c r="R2118"/>
  <c r="O2118"/>
  <c r="P2118"/>
  <c r="W2117"/>
  <c r="Q2117"/>
  <c r="N2120"/>
  <c r="M2121"/>
  <c r="W2118"/>
  <c r="Q2118"/>
  <c r="R2119"/>
  <c r="O2119"/>
  <c r="P2119"/>
  <c r="W2119"/>
  <c r="Q2119"/>
  <c r="R2120"/>
  <c r="O2120"/>
  <c r="P2120"/>
  <c r="N2121"/>
  <c r="M2122"/>
  <c r="N2122"/>
  <c r="M2123"/>
  <c r="W2120"/>
  <c r="Q2120"/>
  <c r="R2121"/>
  <c r="O2121"/>
  <c r="P2121"/>
  <c r="W2121"/>
  <c r="Q2121"/>
  <c r="R2122"/>
  <c r="O2122"/>
  <c r="P2122"/>
  <c r="M2124"/>
  <c r="N2123"/>
  <c r="R2123"/>
  <c r="O2123"/>
  <c r="P2123"/>
  <c r="W2122"/>
  <c r="Q2122"/>
  <c r="M2125"/>
  <c r="N2124"/>
  <c r="O2124"/>
  <c r="P2124"/>
  <c r="R2124"/>
  <c r="M2126"/>
  <c r="N2125"/>
  <c r="W2123"/>
  <c r="Q2123"/>
  <c r="M2127"/>
  <c r="N2126"/>
  <c r="W2124"/>
  <c r="Q2124"/>
  <c r="R2125"/>
  <c r="O2125"/>
  <c r="P2125"/>
  <c r="W2125"/>
  <c r="Q2125"/>
  <c r="N2127"/>
  <c r="M2128"/>
  <c r="R2126"/>
  <c r="O2126"/>
  <c r="P2126"/>
  <c r="W2126"/>
  <c r="Q2126"/>
  <c r="N2128"/>
  <c r="M2129"/>
  <c r="O2127"/>
  <c r="P2127"/>
  <c r="R2127"/>
  <c r="N2129"/>
  <c r="M2130"/>
  <c r="W2127"/>
  <c r="Q2127"/>
  <c r="R2128"/>
  <c r="O2128"/>
  <c r="P2128"/>
  <c r="W2128"/>
  <c r="Q2128"/>
  <c r="O2129"/>
  <c r="P2129"/>
  <c r="R2129"/>
  <c r="M2131"/>
  <c r="N2130"/>
  <c r="R2130"/>
  <c r="O2130"/>
  <c r="P2130"/>
  <c r="M2132"/>
  <c r="N2131"/>
  <c r="W2129"/>
  <c r="Q2129"/>
  <c r="M2133"/>
  <c r="N2132"/>
  <c r="R2131"/>
  <c r="O2131"/>
  <c r="P2131"/>
  <c r="W2130"/>
  <c r="Q2130"/>
  <c r="N2133"/>
  <c r="M2134"/>
  <c r="W2131"/>
  <c r="Q2131"/>
  <c r="R2132"/>
  <c r="O2132"/>
  <c r="P2132"/>
  <c r="W2132"/>
  <c r="Q2132"/>
  <c r="R2133"/>
  <c r="O2133"/>
  <c r="P2133"/>
  <c r="N2134"/>
  <c r="M2135"/>
  <c r="W2133"/>
  <c r="Q2133"/>
  <c r="R2134"/>
  <c r="O2134"/>
  <c r="P2134"/>
  <c r="M2136"/>
  <c r="N2135"/>
  <c r="R2135"/>
  <c r="O2135"/>
  <c r="P2135"/>
  <c r="W2134"/>
  <c r="Q2134"/>
  <c r="M2137"/>
  <c r="N2136"/>
  <c r="R2136"/>
  <c r="O2136"/>
  <c r="P2136"/>
  <c r="N2137"/>
  <c r="M2138"/>
  <c r="W2135"/>
  <c r="Q2135"/>
  <c r="R2137"/>
  <c r="O2137"/>
  <c r="P2137"/>
  <c r="N2138"/>
  <c r="M2139"/>
  <c r="W2136"/>
  <c r="Q2136"/>
  <c r="R2138"/>
  <c r="O2138"/>
  <c r="P2138"/>
  <c r="N2139"/>
  <c r="M2140"/>
  <c r="W2137"/>
  <c r="Q2137"/>
  <c r="R2139"/>
  <c r="O2139"/>
  <c r="P2139"/>
  <c r="N2140"/>
  <c r="M2141"/>
  <c r="W2138"/>
  <c r="Q2138"/>
  <c r="R2140"/>
  <c r="O2140"/>
  <c r="P2140"/>
  <c r="N2141"/>
  <c r="M2142"/>
  <c r="W2139"/>
  <c r="Q2139"/>
  <c r="R2141"/>
  <c r="O2141"/>
  <c r="P2141"/>
  <c r="M2143"/>
  <c r="N2142"/>
  <c r="W2140"/>
  <c r="Q2140"/>
  <c r="N2143"/>
  <c r="M2144"/>
  <c r="R2142"/>
  <c r="O2142"/>
  <c r="P2142"/>
  <c r="W2141"/>
  <c r="Q2141"/>
  <c r="O2143"/>
  <c r="P2143"/>
  <c r="R2143"/>
  <c r="W2142"/>
  <c r="Q2142"/>
  <c r="M2145"/>
  <c r="N2144"/>
  <c r="R2144"/>
  <c r="O2144"/>
  <c r="P2144"/>
  <c r="W2143"/>
  <c r="Q2143"/>
  <c r="M2146"/>
  <c r="N2145"/>
  <c r="R2145"/>
  <c r="O2145"/>
  <c r="P2145"/>
  <c r="M2147"/>
  <c r="N2146"/>
  <c r="W2144"/>
  <c r="Q2144"/>
  <c r="N2147"/>
  <c r="M2148"/>
  <c r="R2146"/>
  <c r="O2146"/>
  <c r="P2146"/>
  <c r="W2145"/>
  <c r="Q2145"/>
  <c r="R2147"/>
  <c r="O2147"/>
  <c r="P2147"/>
  <c r="W2146"/>
  <c r="Q2146"/>
  <c r="N2148"/>
  <c r="M2149"/>
  <c r="N2149"/>
  <c r="M2150"/>
  <c r="R2148"/>
  <c r="O2148"/>
  <c r="P2148"/>
  <c r="W2147"/>
  <c r="Q2147"/>
  <c r="R2149"/>
  <c r="O2149"/>
  <c r="P2149"/>
  <c r="W2148"/>
  <c r="Q2148"/>
  <c r="M2151"/>
  <c r="N2150"/>
  <c r="O2150"/>
  <c r="P2150"/>
  <c r="R2150"/>
  <c r="M2152"/>
  <c r="N2151"/>
  <c r="W2149"/>
  <c r="Q2149"/>
  <c r="N2152"/>
  <c r="M2153"/>
  <c r="W2150"/>
  <c r="Q2150"/>
  <c r="R2151"/>
  <c r="O2151"/>
  <c r="P2151"/>
  <c r="W2151"/>
  <c r="Q2151"/>
  <c r="R2152"/>
  <c r="O2152"/>
  <c r="P2152"/>
  <c r="M2154"/>
  <c r="N2153"/>
  <c r="R2153"/>
  <c r="O2153"/>
  <c r="P2153"/>
  <c r="W2152"/>
  <c r="Q2152"/>
  <c r="M2155"/>
  <c r="N2154"/>
  <c r="R2154"/>
  <c r="O2154"/>
  <c r="P2154"/>
  <c r="N2155"/>
  <c r="M2156"/>
  <c r="W2153"/>
  <c r="Q2153"/>
  <c r="R2155"/>
  <c r="O2155"/>
  <c r="P2155"/>
  <c r="N2156"/>
  <c r="M2157"/>
  <c r="W2154"/>
  <c r="Q2154"/>
  <c r="R2156"/>
  <c r="O2156"/>
  <c r="P2156"/>
  <c r="N2157"/>
  <c r="M2158"/>
  <c r="W2155"/>
  <c r="Q2155"/>
  <c r="R2157"/>
  <c r="O2157"/>
  <c r="P2157"/>
  <c r="N2158"/>
  <c r="M2159"/>
  <c r="W2156"/>
  <c r="Q2156"/>
  <c r="R2158"/>
  <c r="O2158"/>
  <c r="P2158"/>
  <c r="M2160"/>
  <c r="N2159"/>
  <c r="W2157"/>
  <c r="Q2157"/>
  <c r="N2160"/>
  <c r="M2161"/>
  <c r="R2159"/>
  <c r="O2159"/>
  <c r="P2159"/>
  <c r="W2158"/>
  <c r="Q2158"/>
  <c r="R2160"/>
  <c r="O2160"/>
  <c r="P2160"/>
  <c r="W2159"/>
  <c r="Q2159"/>
  <c r="M2162"/>
  <c r="N2161"/>
  <c r="R2161"/>
  <c r="O2161"/>
  <c r="P2161"/>
  <c r="M2163"/>
  <c r="N2162"/>
  <c r="W2160"/>
  <c r="Q2160"/>
  <c r="M2164"/>
  <c r="N2163"/>
  <c r="R2162"/>
  <c r="O2162"/>
  <c r="P2162"/>
  <c r="W2161"/>
  <c r="Q2161"/>
  <c r="N2164"/>
  <c r="M2165"/>
  <c r="W2162"/>
  <c r="Q2162"/>
  <c r="R2163"/>
  <c r="O2163"/>
  <c r="P2163"/>
  <c r="W2163"/>
  <c r="Q2163"/>
  <c r="R2164"/>
  <c r="O2164"/>
  <c r="P2164"/>
  <c r="N2165"/>
  <c r="M2166"/>
  <c r="M2167"/>
  <c r="N2166"/>
  <c r="W2164"/>
  <c r="Q2164"/>
  <c r="R2165"/>
  <c r="O2165"/>
  <c r="P2165"/>
  <c r="W2165"/>
  <c r="Q2165"/>
  <c r="M2168"/>
  <c r="N2167"/>
  <c r="O2166"/>
  <c r="P2166"/>
  <c r="R2166"/>
  <c r="R2167"/>
  <c r="O2167"/>
  <c r="P2167"/>
  <c r="W2166"/>
  <c r="Q2166"/>
  <c r="M2169"/>
  <c r="N2168"/>
  <c r="R2168"/>
  <c r="O2168"/>
  <c r="P2168"/>
  <c r="M2170"/>
  <c r="N2169"/>
  <c r="W2167"/>
  <c r="Q2167"/>
  <c r="N2170"/>
  <c r="M2171"/>
  <c r="R2169"/>
  <c r="O2169"/>
  <c r="P2169"/>
  <c r="W2168"/>
  <c r="Q2168"/>
  <c r="O2170"/>
  <c r="P2170"/>
  <c r="R2170"/>
  <c r="W2169"/>
  <c r="Q2169"/>
  <c r="M2172"/>
  <c r="N2171"/>
  <c r="R2171"/>
  <c r="O2171"/>
  <c r="P2171"/>
  <c r="W2170"/>
  <c r="Q2170"/>
  <c r="N2172"/>
  <c r="M2173"/>
  <c r="R2172"/>
  <c r="O2172"/>
  <c r="P2172"/>
  <c r="W2171"/>
  <c r="Q2171"/>
  <c r="N2173"/>
  <c r="M2174"/>
  <c r="M2175"/>
  <c r="N2174"/>
  <c r="R2173"/>
  <c r="O2173"/>
  <c r="P2173"/>
  <c r="W2172"/>
  <c r="Q2172"/>
  <c r="N2175"/>
  <c r="M2176"/>
  <c r="W2173"/>
  <c r="Q2173"/>
  <c r="R2174"/>
  <c r="O2174"/>
  <c r="P2174"/>
  <c r="W2174"/>
  <c r="Q2174"/>
  <c r="R2175"/>
  <c r="O2175"/>
  <c r="P2175"/>
  <c r="N2176"/>
  <c r="M2177"/>
  <c r="M2178"/>
  <c r="N2177"/>
  <c r="W2175"/>
  <c r="Q2175"/>
  <c r="R2176"/>
  <c r="O2176"/>
  <c r="P2176"/>
  <c r="W2176"/>
  <c r="Q2176"/>
  <c r="M2179"/>
  <c r="N2178"/>
  <c r="O2177"/>
  <c r="P2177"/>
  <c r="R2177"/>
  <c r="R2178"/>
  <c r="O2178"/>
  <c r="P2178"/>
  <c r="W2177"/>
  <c r="Q2177"/>
  <c r="M2180"/>
  <c r="N2179"/>
  <c r="R2179"/>
  <c r="O2179"/>
  <c r="P2179"/>
  <c r="N2180"/>
  <c r="M2181"/>
  <c r="W2178"/>
  <c r="Q2178"/>
  <c r="R2180"/>
  <c r="O2180"/>
  <c r="P2180"/>
  <c r="M2182"/>
  <c r="N2181"/>
  <c r="W2179"/>
  <c r="Q2179"/>
  <c r="M2183"/>
  <c r="N2182"/>
  <c r="R2181"/>
  <c r="O2181"/>
  <c r="P2181"/>
  <c r="W2180"/>
  <c r="Q2180"/>
  <c r="M2184"/>
  <c r="N2183"/>
  <c r="W2181"/>
  <c r="Q2181"/>
  <c r="O2182"/>
  <c r="P2182"/>
  <c r="R2182"/>
  <c r="M2185"/>
  <c r="N2184"/>
  <c r="W2182"/>
  <c r="Q2182"/>
  <c r="O2183"/>
  <c r="P2183"/>
  <c r="R2183"/>
  <c r="N2185"/>
  <c r="M2186"/>
  <c r="W2183"/>
  <c r="Q2183"/>
  <c r="R2184"/>
  <c r="O2184"/>
  <c r="P2184"/>
  <c r="W2184"/>
  <c r="Q2184"/>
  <c r="O2185"/>
  <c r="P2185"/>
  <c r="R2185"/>
  <c r="M2187"/>
  <c r="N2186"/>
  <c r="R2186"/>
  <c r="O2186"/>
  <c r="P2186"/>
  <c r="N2187"/>
  <c r="M2188"/>
  <c r="W2185"/>
  <c r="Q2185"/>
  <c r="O2187"/>
  <c r="P2187"/>
  <c r="R2187"/>
  <c r="M2189"/>
  <c r="N2188"/>
  <c r="W2186"/>
  <c r="Q2186"/>
  <c r="N2189"/>
  <c r="M2190"/>
  <c r="W2187"/>
  <c r="Q2187"/>
  <c r="O2188"/>
  <c r="P2188"/>
  <c r="R2188"/>
  <c r="O2189"/>
  <c r="P2189"/>
  <c r="R2189"/>
  <c r="W2188"/>
  <c r="Q2188"/>
  <c r="M2191"/>
  <c r="N2190"/>
  <c r="O2190"/>
  <c r="P2190"/>
  <c r="R2190"/>
  <c r="W2189"/>
  <c r="Q2189"/>
  <c r="M2192"/>
  <c r="N2191"/>
  <c r="O2191"/>
  <c r="P2191"/>
  <c r="R2191"/>
  <c r="W2190"/>
  <c r="Q2190"/>
  <c r="M2193"/>
  <c r="N2192"/>
  <c r="R2192"/>
  <c r="O2192"/>
  <c r="P2192"/>
  <c r="W2191"/>
  <c r="Q2191"/>
  <c r="M2194"/>
  <c r="N2193"/>
  <c r="O2193"/>
  <c r="P2193"/>
  <c r="R2193"/>
  <c r="M2195"/>
  <c r="N2194"/>
  <c r="W2192"/>
  <c r="Q2192"/>
  <c r="M2196"/>
  <c r="N2195"/>
  <c r="W2193"/>
  <c r="Q2193"/>
  <c r="R2194"/>
  <c r="O2194"/>
  <c r="P2194"/>
  <c r="W2194"/>
  <c r="Q2194"/>
  <c r="M2197"/>
  <c r="N2196"/>
  <c r="R2195"/>
  <c r="O2195"/>
  <c r="P2195"/>
  <c r="W2195"/>
  <c r="Q2195"/>
  <c r="R2196"/>
  <c r="O2196"/>
  <c r="P2196"/>
  <c r="M2198"/>
  <c r="N2197"/>
  <c r="R2197"/>
  <c r="O2197"/>
  <c r="P2197"/>
  <c r="W2196"/>
  <c r="Q2196"/>
  <c r="M2199"/>
  <c r="N2198"/>
  <c r="R2198"/>
  <c r="O2198"/>
  <c r="P2198"/>
  <c r="M2200"/>
  <c r="N2199"/>
  <c r="W2197"/>
  <c r="Q2197"/>
  <c r="M2201"/>
  <c r="N2200"/>
  <c r="R2199"/>
  <c r="O2199"/>
  <c r="P2199"/>
  <c r="W2198"/>
  <c r="Q2198"/>
  <c r="W2199"/>
  <c r="Q2199"/>
  <c r="R2200"/>
  <c r="O2200"/>
  <c r="P2200"/>
  <c r="M2202"/>
  <c r="N2201"/>
  <c r="R2201"/>
  <c r="O2201"/>
  <c r="P2201"/>
  <c r="M2203"/>
  <c r="N2202"/>
  <c r="W2200"/>
  <c r="Q2200"/>
  <c r="O2202"/>
  <c r="P2202"/>
  <c r="R2202"/>
  <c r="W2201"/>
  <c r="Q2201"/>
  <c r="N2203"/>
  <c r="M2204"/>
  <c r="O2203"/>
  <c r="P2203"/>
  <c r="R2203"/>
  <c r="N2204"/>
  <c r="M2205"/>
  <c r="W2202"/>
  <c r="Q2202"/>
  <c r="N2205"/>
  <c r="M2206"/>
  <c r="O2204"/>
  <c r="P2204"/>
  <c r="R2204"/>
  <c r="W2203"/>
  <c r="Q2203"/>
  <c r="M2207"/>
  <c r="N2206"/>
  <c r="W2204"/>
  <c r="Q2204"/>
  <c r="O2205"/>
  <c r="P2205"/>
  <c r="R2205"/>
  <c r="W2205"/>
  <c r="Q2205"/>
  <c r="R2206"/>
  <c r="O2206"/>
  <c r="P2206"/>
  <c r="M2208"/>
  <c r="N2207"/>
  <c r="N2208"/>
  <c r="M2209"/>
  <c r="O2207"/>
  <c r="P2207"/>
  <c r="R2207"/>
  <c r="W2206"/>
  <c r="Q2206"/>
  <c r="N2209"/>
  <c r="M2210"/>
  <c r="W2207"/>
  <c r="Q2207"/>
  <c r="R2208"/>
  <c r="O2208"/>
  <c r="P2208"/>
  <c r="N2210"/>
  <c r="M2211"/>
  <c r="W2208"/>
  <c r="Q2208"/>
  <c r="R2209"/>
  <c r="O2209"/>
  <c r="P2209"/>
  <c r="N2211"/>
  <c r="M2212"/>
  <c r="W2209"/>
  <c r="Q2209"/>
  <c r="R2210"/>
  <c r="O2210"/>
  <c r="P2210"/>
  <c r="N2212"/>
  <c r="M2213"/>
  <c r="W2210"/>
  <c r="Q2210"/>
  <c r="R2211"/>
  <c r="O2211"/>
  <c r="P2211"/>
  <c r="N2213"/>
  <c r="M2214"/>
  <c r="W2211"/>
  <c r="Q2211"/>
  <c r="R2212"/>
  <c r="O2212"/>
  <c r="P2212"/>
  <c r="N2214"/>
  <c r="M2215"/>
  <c r="W2212"/>
  <c r="Q2212"/>
  <c r="R2213"/>
  <c r="O2213"/>
  <c r="P2213"/>
  <c r="N2215"/>
  <c r="M2216"/>
  <c r="W2213"/>
  <c r="Q2213"/>
  <c r="O2214"/>
  <c r="P2214"/>
  <c r="R2214"/>
  <c r="W2214"/>
  <c r="Q2214"/>
  <c r="N2216"/>
  <c r="M2217"/>
  <c r="O2215"/>
  <c r="P2215"/>
  <c r="R2215"/>
  <c r="W2215"/>
  <c r="Q2215"/>
  <c r="O2216"/>
  <c r="P2216"/>
  <c r="R2216"/>
  <c r="N2217"/>
  <c r="M2218"/>
  <c r="O2217"/>
  <c r="P2217"/>
  <c r="R2217"/>
  <c r="Q2216"/>
  <c r="W2216"/>
  <c r="N2218"/>
  <c r="M2219"/>
  <c r="O2218"/>
  <c r="P2218"/>
  <c r="R2218"/>
  <c r="N2219"/>
  <c r="M2220"/>
  <c r="Q2217"/>
  <c r="W2217"/>
  <c r="N2220"/>
  <c r="M2221"/>
  <c r="O2219"/>
  <c r="P2219"/>
  <c r="R2219"/>
  <c r="W2218"/>
  <c r="Q2218"/>
  <c r="M2222"/>
  <c r="N2221"/>
  <c r="W2219"/>
  <c r="Q2219"/>
  <c r="O2220"/>
  <c r="P2220"/>
  <c r="R2220"/>
  <c r="W2220"/>
  <c r="Q2220"/>
  <c r="O2221"/>
  <c r="P2221"/>
  <c r="R2221"/>
  <c r="N2222"/>
  <c r="M2223"/>
  <c r="O2222"/>
  <c r="P2222"/>
  <c r="R2222"/>
  <c r="W2221"/>
  <c r="Q2221"/>
  <c r="N2223"/>
  <c r="M2224"/>
  <c r="O2223"/>
  <c r="P2223"/>
  <c r="R2223"/>
  <c r="N2224"/>
  <c r="M2225"/>
  <c r="Q2222"/>
  <c r="W2222"/>
  <c r="N2225"/>
  <c r="M2226"/>
  <c r="O2224"/>
  <c r="P2224"/>
  <c r="R2224"/>
  <c r="W2223"/>
  <c r="Q2223"/>
  <c r="M2227"/>
  <c r="N2226"/>
  <c r="W2224"/>
  <c r="Q2224"/>
  <c r="O2225"/>
  <c r="P2225"/>
  <c r="R2225"/>
  <c r="W2225"/>
  <c r="Q2225"/>
  <c r="O2226"/>
  <c r="P2226"/>
  <c r="R2226"/>
  <c r="N2227"/>
  <c r="M2228"/>
  <c r="O2227"/>
  <c r="P2227"/>
  <c r="R2227"/>
  <c r="W2226"/>
  <c r="Q2226"/>
  <c r="N2228"/>
  <c r="M2229"/>
  <c r="O2228"/>
  <c r="P2228"/>
  <c r="R2228"/>
  <c r="N2229"/>
  <c r="M2230"/>
  <c r="W2227"/>
  <c r="Q2227"/>
  <c r="N2230"/>
  <c r="M2231"/>
  <c r="O2229"/>
  <c r="P2229"/>
  <c r="R2229"/>
  <c r="W2228"/>
  <c r="Q2228"/>
  <c r="N2231"/>
  <c r="M2232"/>
  <c r="W2229"/>
  <c r="Q2229"/>
  <c r="R2230"/>
  <c r="O2230"/>
  <c r="P2230"/>
  <c r="N2232"/>
  <c r="M2233"/>
  <c r="W2230"/>
  <c r="Q2230"/>
  <c r="O2231"/>
  <c r="P2231"/>
  <c r="R2231"/>
  <c r="W2231"/>
  <c r="Q2231"/>
  <c r="N2233"/>
  <c r="M2234"/>
  <c r="O2232"/>
  <c r="P2232"/>
  <c r="R2232"/>
  <c r="W2232"/>
  <c r="Q2232"/>
  <c r="O2233"/>
  <c r="P2233"/>
  <c r="R2233"/>
  <c r="N2234"/>
  <c r="M2235"/>
  <c r="O2234"/>
  <c r="P2234"/>
  <c r="R2234"/>
  <c r="W2233"/>
  <c r="Q2233"/>
  <c r="N2235"/>
  <c r="M2236"/>
  <c r="O2235"/>
  <c r="P2235"/>
  <c r="R2235"/>
  <c r="N2236"/>
  <c r="M2237"/>
  <c r="W2234"/>
  <c r="Q2234"/>
  <c r="N2237"/>
  <c r="M2238"/>
  <c r="O2236"/>
  <c r="P2236"/>
  <c r="R2236"/>
  <c r="W2235"/>
  <c r="Q2235"/>
  <c r="N2238"/>
  <c r="M2239"/>
  <c r="W2236"/>
  <c r="Q2236"/>
  <c r="O2237"/>
  <c r="P2237"/>
  <c r="R2237"/>
  <c r="W2237"/>
  <c r="Q2237"/>
  <c r="N2239"/>
  <c r="M2240"/>
  <c r="O2238"/>
  <c r="P2238"/>
  <c r="R2238"/>
  <c r="W2238"/>
  <c r="Q2238"/>
  <c r="O2239"/>
  <c r="P2239"/>
  <c r="R2239"/>
  <c r="N2240"/>
  <c r="M2241"/>
  <c r="R2240"/>
  <c r="O2240"/>
  <c r="P2240"/>
  <c r="W2239"/>
  <c r="Q2239"/>
  <c r="N2241"/>
  <c r="M2242"/>
  <c r="O2241"/>
  <c r="P2241"/>
  <c r="R2241"/>
  <c r="Q2240"/>
  <c r="W2240"/>
  <c r="N2242"/>
  <c r="M2243"/>
  <c r="O2242"/>
  <c r="P2242"/>
  <c r="R2242"/>
  <c r="N2243"/>
  <c r="M2244"/>
  <c r="Q2241"/>
  <c r="W2241"/>
  <c r="N2244"/>
  <c r="M2245"/>
  <c r="O2243"/>
  <c r="P2243"/>
  <c r="R2243"/>
  <c r="W2242"/>
  <c r="Q2242"/>
  <c r="M2246"/>
  <c r="N2245"/>
  <c r="W2243"/>
  <c r="Q2243"/>
  <c r="O2244"/>
  <c r="P2244"/>
  <c r="R2244"/>
  <c r="W2244"/>
  <c r="Q2244"/>
  <c r="O2245"/>
  <c r="P2245"/>
  <c r="R2245"/>
  <c r="N2246"/>
  <c r="M2247"/>
  <c r="O2246"/>
  <c r="P2246"/>
  <c r="R2246"/>
  <c r="W2245"/>
  <c r="Q2245"/>
  <c r="N2247"/>
  <c r="M2248"/>
  <c r="O2247"/>
  <c r="P2247"/>
  <c r="R2247"/>
  <c r="N2248"/>
  <c r="M2249"/>
  <c r="W2246"/>
  <c r="Q2246"/>
  <c r="N2249"/>
  <c r="M2250"/>
  <c r="R2248"/>
  <c r="O2248"/>
  <c r="P2248"/>
  <c r="W2247"/>
  <c r="Q2247"/>
  <c r="W2248"/>
  <c r="Q2248"/>
  <c r="M2251"/>
  <c r="N2250"/>
  <c r="O2249"/>
  <c r="P2249"/>
  <c r="R2249"/>
  <c r="W2249"/>
  <c r="Q2249"/>
  <c r="N2251"/>
  <c r="M2252"/>
  <c r="O2250"/>
  <c r="P2250"/>
  <c r="R2250"/>
  <c r="W2250"/>
  <c r="Q2250"/>
  <c r="O2251"/>
  <c r="P2251"/>
  <c r="R2251"/>
  <c r="N2252"/>
  <c r="M2253"/>
  <c r="O2252"/>
  <c r="P2252"/>
  <c r="R2252"/>
  <c r="Q2251"/>
  <c r="W2251"/>
  <c r="N2253"/>
  <c r="M2254"/>
  <c r="O2253"/>
  <c r="P2253"/>
  <c r="R2253"/>
  <c r="N2254"/>
  <c r="M2255"/>
  <c r="W2252"/>
  <c r="Q2252"/>
  <c r="N2255"/>
  <c r="M2256"/>
  <c r="O2254"/>
  <c r="P2254"/>
  <c r="R2254"/>
  <c r="W2253"/>
  <c r="Q2253"/>
  <c r="N2256"/>
  <c r="M2257"/>
  <c r="W2254"/>
  <c r="Q2254"/>
  <c r="R2255"/>
  <c r="O2255"/>
  <c r="P2255"/>
  <c r="N2257"/>
  <c r="M2258"/>
  <c r="W2255"/>
  <c r="Q2255"/>
  <c r="O2256"/>
  <c r="P2256"/>
  <c r="R2256"/>
  <c r="W2256"/>
  <c r="Q2256"/>
  <c r="N2258"/>
  <c r="M2259"/>
  <c r="R2257"/>
  <c r="O2257"/>
  <c r="P2257"/>
  <c r="O2258"/>
  <c r="P2258"/>
  <c r="R2258"/>
  <c r="W2257"/>
  <c r="Q2257"/>
  <c r="N2259"/>
  <c r="M2260"/>
  <c r="R2259"/>
  <c r="O2259"/>
  <c r="P2259"/>
  <c r="N2260"/>
  <c r="M2261"/>
  <c r="W2258"/>
  <c r="Q2258"/>
  <c r="N2261"/>
  <c r="M2262"/>
  <c r="W2259"/>
  <c r="Q2259"/>
  <c r="R2260"/>
  <c r="O2260"/>
  <c r="P2260"/>
  <c r="N2262"/>
  <c r="M2263"/>
  <c r="W2260"/>
  <c r="Q2260"/>
  <c r="O2261"/>
  <c r="P2261"/>
  <c r="R2261"/>
  <c r="W2261"/>
  <c r="Q2261"/>
  <c r="N2263"/>
  <c r="M2264"/>
  <c r="O2262"/>
  <c r="P2262"/>
  <c r="R2262"/>
  <c r="W2262"/>
  <c r="Q2262"/>
  <c r="R2263"/>
  <c r="O2263"/>
  <c r="P2263"/>
  <c r="N2264"/>
  <c r="M2265"/>
  <c r="O2264"/>
  <c r="P2264"/>
  <c r="R2264"/>
  <c r="N2265"/>
  <c r="M2266"/>
  <c r="W2263"/>
  <c r="Q2263"/>
  <c r="N2266"/>
  <c r="M2267"/>
  <c r="R2265"/>
  <c r="O2265"/>
  <c r="P2265"/>
  <c r="W2264"/>
  <c r="Q2264"/>
  <c r="W2265"/>
  <c r="Q2265"/>
  <c r="N2267"/>
  <c r="M2268"/>
  <c r="O2266"/>
  <c r="P2266"/>
  <c r="R2266"/>
  <c r="W2266"/>
  <c r="Q2266"/>
  <c r="O2267"/>
  <c r="P2267"/>
  <c r="R2267"/>
  <c r="N2268"/>
  <c r="M2269"/>
  <c r="O2268"/>
  <c r="P2268"/>
  <c r="R2268"/>
  <c r="W2267"/>
  <c r="Q2267"/>
  <c r="N2269"/>
  <c r="M2270"/>
  <c r="O2269"/>
  <c r="P2269"/>
  <c r="R2269"/>
  <c r="N2270"/>
  <c r="M2271"/>
  <c r="W2268"/>
  <c r="Q2268"/>
  <c r="O2270"/>
  <c r="P2270"/>
  <c r="R2270"/>
  <c r="W2269"/>
  <c r="Q2269"/>
  <c r="N2271"/>
  <c r="M2272"/>
  <c r="Q2270"/>
  <c r="W2270"/>
  <c r="R2271"/>
  <c r="O2271"/>
  <c r="P2271"/>
  <c r="M2273"/>
  <c r="N2272"/>
  <c r="R2272"/>
  <c r="O2272"/>
  <c r="P2272"/>
  <c r="Q2271"/>
  <c r="W2271"/>
  <c r="N2273"/>
  <c r="M2274"/>
  <c r="M2275"/>
  <c r="N2274"/>
  <c r="R2273"/>
  <c r="O2273"/>
  <c r="P2273"/>
  <c r="W2272"/>
  <c r="Q2272"/>
  <c r="M2276"/>
  <c r="N2275"/>
  <c r="W2273"/>
  <c r="Q2273"/>
  <c r="R2274"/>
  <c r="O2274"/>
  <c r="P2274"/>
  <c r="W2274"/>
  <c r="Q2274"/>
  <c r="M2277"/>
  <c r="N2276"/>
  <c r="R2275"/>
  <c r="O2275"/>
  <c r="P2275"/>
  <c r="W2275"/>
  <c r="Q2275"/>
  <c r="R2276"/>
  <c r="O2276"/>
  <c r="P2276"/>
  <c r="M2278"/>
  <c r="N2277"/>
  <c r="R2277"/>
  <c r="O2277"/>
  <c r="P2277"/>
  <c r="W2276"/>
  <c r="Q2276"/>
  <c r="M2279"/>
  <c r="N2278"/>
  <c r="R2278"/>
  <c r="O2278"/>
  <c r="P2278"/>
  <c r="N2279"/>
  <c r="M2280"/>
  <c r="W2277"/>
  <c r="Q2277"/>
  <c r="R2279"/>
  <c r="O2279"/>
  <c r="P2279"/>
  <c r="M2281"/>
  <c r="N2280"/>
  <c r="W2278"/>
  <c r="Q2278"/>
  <c r="M2282"/>
  <c r="N2281"/>
  <c r="R2280"/>
  <c r="O2280"/>
  <c r="P2280"/>
  <c r="W2279"/>
  <c r="Q2279"/>
  <c r="M2283"/>
  <c r="N2282"/>
  <c r="W2280"/>
  <c r="Q2280"/>
  <c r="R2281"/>
  <c r="O2281"/>
  <c r="P2281"/>
  <c r="W2281"/>
  <c r="Q2281"/>
  <c r="M2284"/>
  <c r="N2283"/>
  <c r="O2282"/>
  <c r="P2282"/>
  <c r="R2282"/>
  <c r="R2283"/>
  <c r="O2283"/>
  <c r="W2282"/>
  <c r="P2283"/>
  <c r="Q2282"/>
  <c r="N2284"/>
  <c r="M2285"/>
  <c r="R2284"/>
  <c r="O2284"/>
  <c r="P2284"/>
  <c r="M2286"/>
  <c r="N2285"/>
  <c r="W2283"/>
  <c r="Q2283"/>
  <c r="N2286"/>
  <c r="M2287"/>
  <c r="O2285"/>
  <c r="P2285"/>
  <c r="R2285"/>
  <c r="W2284"/>
  <c r="Q2284"/>
  <c r="W2285"/>
  <c r="Q2285"/>
  <c r="R2286"/>
  <c r="O2286"/>
  <c r="P2286"/>
  <c r="N2287"/>
  <c r="M2288"/>
  <c r="W2286"/>
  <c r="Q2286"/>
  <c r="R2287"/>
  <c r="O2287"/>
  <c r="P2287"/>
  <c r="M2289"/>
  <c r="N2288"/>
  <c r="O2288"/>
  <c r="P2288"/>
  <c r="R2288"/>
  <c r="W2287"/>
  <c r="Q2287"/>
  <c r="M2290"/>
  <c r="N2289"/>
  <c r="R2289"/>
  <c r="O2289"/>
  <c r="P2289"/>
  <c r="W2288"/>
  <c r="Q2288"/>
  <c r="M2291"/>
  <c r="N2290"/>
  <c r="R2290"/>
  <c r="O2290"/>
  <c r="P2290"/>
  <c r="M2292"/>
  <c r="N2291"/>
  <c r="W2289"/>
  <c r="Q2289"/>
  <c r="M2293"/>
  <c r="N2292"/>
  <c r="R2291"/>
  <c r="O2291"/>
  <c r="P2291"/>
  <c r="W2290"/>
  <c r="Q2290"/>
  <c r="M2294"/>
  <c r="N2293"/>
  <c r="W2291"/>
  <c r="Q2291"/>
  <c r="R2292"/>
  <c r="O2292"/>
  <c r="P2292"/>
  <c r="W2292"/>
  <c r="Q2292"/>
  <c r="M2295"/>
  <c r="N2294"/>
  <c r="R2293"/>
  <c r="O2293"/>
  <c r="P2293"/>
  <c r="W2293"/>
  <c r="Q2293"/>
  <c r="R2294"/>
  <c r="O2294"/>
  <c r="P2294"/>
  <c r="M2296"/>
  <c r="N2295"/>
  <c r="R2295"/>
  <c r="O2295"/>
  <c r="P2295"/>
  <c r="W2294"/>
  <c r="Q2294"/>
  <c r="M2297"/>
  <c r="N2296"/>
  <c r="O2296"/>
  <c r="P2296"/>
  <c r="R2296"/>
  <c r="M2298"/>
  <c r="N2297"/>
  <c r="W2295"/>
  <c r="Q2295"/>
  <c r="M2299"/>
  <c r="N2298"/>
  <c r="W2296"/>
  <c r="Q2296"/>
  <c r="R2297"/>
  <c r="O2297"/>
  <c r="P2297"/>
  <c r="M2300"/>
  <c r="N2299"/>
  <c r="R2298"/>
  <c r="O2298"/>
  <c r="P2298"/>
  <c r="W2297"/>
  <c r="Q2297"/>
  <c r="M2301"/>
  <c r="N2300"/>
  <c r="W2298"/>
  <c r="Q2298"/>
  <c r="R2299"/>
  <c r="O2299"/>
  <c r="P2299"/>
  <c r="W2299"/>
  <c r="Q2299"/>
  <c r="M2302"/>
  <c r="N2301"/>
  <c r="R2300"/>
  <c r="O2300"/>
  <c r="P2300"/>
  <c r="W2300"/>
  <c r="Q2300"/>
  <c r="R2301"/>
  <c r="O2301"/>
  <c r="P2301"/>
  <c r="M2303"/>
  <c r="N2302"/>
  <c r="R2302"/>
  <c r="O2302"/>
  <c r="P2302"/>
  <c r="W2301"/>
  <c r="Q2301"/>
  <c r="M2304"/>
  <c r="N2303"/>
  <c r="R2303"/>
  <c r="O2303"/>
  <c r="P2303"/>
  <c r="M2305"/>
  <c r="N2304"/>
  <c r="W2302"/>
  <c r="Q2302"/>
  <c r="M2306"/>
  <c r="N2305"/>
  <c r="O2304"/>
  <c r="P2304"/>
  <c r="R2304"/>
  <c r="W2303"/>
  <c r="Q2303"/>
  <c r="W2304"/>
  <c r="Q2304"/>
  <c r="M2307"/>
  <c r="N2306"/>
  <c r="R2305"/>
  <c r="O2305"/>
  <c r="P2305"/>
  <c r="R2306"/>
  <c r="O2306"/>
  <c r="P2306"/>
  <c r="M2308"/>
  <c r="N2307"/>
  <c r="W2305"/>
  <c r="Q2305"/>
  <c r="M2309"/>
  <c r="N2308"/>
  <c r="R2307"/>
  <c r="O2307"/>
  <c r="P2307"/>
  <c r="W2306"/>
  <c r="Q2306"/>
  <c r="M2310"/>
  <c r="N2309"/>
  <c r="W2307"/>
  <c r="Q2307"/>
  <c r="R2308"/>
  <c r="O2308"/>
  <c r="P2308"/>
  <c r="W2308"/>
  <c r="Q2308"/>
  <c r="M2311"/>
  <c r="N2310"/>
  <c r="R2309"/>
  <c r="O2309"/>
  <c r="P2309"/>
  <c r="W2309"/>
  <c r="Q2309"/>
  <c r="R2310"/>
  <c r="O2310"/>
  <c r="P2310"/>
  <c r="M2312"/>
  <c r="N2311"/>
  <c r="O2311"/>
  <c r="P2311"/>
  <c r="R2311"/>
  <c r="W2310"/>
  <c r="Q2310"/>
  <c r="M2313"/>
  <c r="N2312"/>
  <c r="O2312"/>
  <c r="P2312"/>
  <c r="R2312"/>
  <c r="W2311"/>
  <c r="Q2311"/>
  <c r="M2314"/>
  <c r="N2313"/>
  <c r="R2313"/>
  <c r="O2313"/>
  <c r="P2313"/>
  <c r="W2312"/>
  <c r="Q2312"/>
  <c r="M2315"/>
  <c r="N2314"/>
  <c r="R2314"/>
  <c r="O2314"/>
  <c r="P2314"/>
  <c r="M2316"/>
  <c r="N2315"/>
  <c r="W2313"/>
  <c r="Q2313"/>
  <c r="M2317"/>
  <c r="N2316"/>
  <c r="O2315"/>
  <c r="P2315"/>
  <c r="R2315"/>
  <c r="W2314"/>
  <c r="Q2314"/>
  <c r="W2315"/>
  <c r="Q2315"/>
  <c r="M2318"/>
  <c r="N2317"/>
  <c r="O2316"/>
  <c r="P2316"/>
  <c r="R2316"/>
  <c r="R2317"/>
  <c r="O2317"/>
  <c r="P2317"/>
  <c r="W2316"/>
  <c r="Q2316"/>
  <c r="M2319"/>
  <c r="N2318"/>
  <c r="O2318"/>
  <c r="P2318"/>
  <c r="R2318"/>
  <c r="M2320"/>
  <c r="N2319"/>
  <c r="W2317"/>
  <c r="Q2317"/>
  <c r="M2321"/>
  <c r="N2320"/>
  <c r="W2318"/>
  <c r="Q2318"/>
  <c r="O2319"/>
  <c r="P2319"/>
  <c r="R2319"/>
  <c r="M2322"/>
  <c r="N2321"/>
  <c r="W2319"/>
  <c r="Q2319"/>
  <c r="O2320"/>
  <c r="P2320"/>
  <c r="R2320"/>
  <c r="M2323"/>
  <c r="N2322"/>
  <c r="W2320"/>
  <c r="Q2320"/>
  <c r="R2321"/>
  <c r="O2321"/>
  <c r="P2321"/>
  <c r="W2321"/>
  <c r="Q2321"/>
  <c r="M2324"/>
  <c r="N2323"/>
  <c r="O2322"/>
  <c r="P2322"/>
  <c r="R2322"/>
  <c r="R2323"/>
  <c r="O2323"/>
  <c r="P2323"/>
  <c r="W2322"/>
  <c r="Q2322"/>
  <c r="M2325"/>
  <c r="N2324"/>
  <c r="R2324"/>
  <c r="O2324"/>
  <c r="P2324"/>
  <c r="M2326"/>
  <c r="N2325"/>
  <c r="W2323"/>
  <c r="Q2323"/>
  <c r="M2327"/>
  <c r="N2326"/>
  <c r="R2325"/>
  <c r="O2325"/>
  <c r="P2325"/>
  <c r="W2324"/>
  <c r="Q2324"/>
  <c r="M2328"/>
  <c r="N2327"/>
  <c r="W2325"/>
  <c r="Q2325"/>
  <c r="R2326"/>
  <c r="O2326"/>
  <c r="P2326"/>
  <c r="W2326"/>
  <c r="Q2326"/>
  <c r="M2329"/>
  <c r="N2328"/>
  <c r="R2327"/>
  <c r="O2327"/>
  <c r="P2327"/>
  <c r="W2327"/>
  <c r="Q2327"/>
  <c r="O2328"/>
  <c r="P2328"/>
  <c r="R2328"/>
  <c r="M2330"/>
  <c r="N2329"/>
  <c r="R2329"/>
  <c r="O2329"/>
  <c r="P2329"/>
  <c r="M2331"/>
  <c r="N2330"/>
  <c r="W2328"/>
  <c r="Q2328"/>
  <c r="M2332"/>
  <c r="N2331"/>
  <c r="O2330"/>
  <c r="P2330"/>
  <c r="R2330"/>
  <c r="W2329"/>
  <c r="Q2329"/>
  <c r="W2330"/>
  <c r="Q2330"/>
  <c r="M2333"/>
  <c r="N2332"/>
  <c r="R2331"/>
  <c r="O2331"/>
  <c r="P2331"/>
  <c r="W2331"/>
  <c r="Q2331"/>
  <c r="R2332"/>
  <c r="O2332"/>
  <c r="P2332"/>
  <c r="M2334"/>
  <c r="N2333"/>
  <c r="R2333"/>
  <c r="O2333"/>
  <c r="P2333"/>
  <c r="W2332"/>
  <c r="Q2332"/>
  <c r="M2335"/>
  <c r="N2334"/>
  <c r="R2334"/>
  <c r="O2334"/>
  <c r="P2334"/>
  <c r="M2336"/>
  <c r="N2335"/>
  <c r="W2333"/>
  <c r="Q2333"/>
  <c r="O2335"/>
  <c r="P2335"/>
  <c r="R2335"/>
  <c r="W2334"/>
  <c r="Q2334"/>
  <c r="M2337"/>
  <c r="N2336"/>
  <c r="O2336"/>
  <c r="P2336"/>
  <c r="R2336"/>
  <c r="W2335"/>
  <c r="Q2335"/>
  <c r="N2337"/>
  <c r="M2338"/>
  <c r="W2336"/>
  <c r="Q2336"/>
  <c r="R2337"/>
  <c r="O2337"/>
  <c r="P2337"/>
  <c r="N2338"/>
  <c r="M2339"/>
  <c r="M2340"/>
  <c r="N2339"/>
  <c r="R2338"/>
  <c r="O2338"/>
  <c r="P2338"/>
  <c r="W2337"/>
  <c r="Q2337"/>
  <c r="M2341"/>
  <c r="N2340"/>
  <c r="W2338"/>
  <c r="Q2338"/>
  <c r="R2339"/>
  <c r="O2339"/>
  <c r="P2339"/>
  <c r="W2339"/>
  <c r="Q2339"/>
  <c r="N2341"/>
  <c r="M2342"/>
  <c r="R2340"/>
  <c r="O2340"/>
  <c r="P2340"/>
  <c r="M2343"/>
  <c r="N2342"/>
  <c r="R2341"/>
  <c r="O2341"/>
  <c r="P2341"/>
  <c r="W2340"/>
  <c r="Q2340"/>
  <c r="M2344"/>
  <c r="N2343"/>
  <c r="W2341"/>
  <c r="Q2341"/>
  <c r="R2342"/>
  <c r="O2342"/>
  <c r="P2342"/>
  <c r="W2342"/>
  <c r="Q2342"/>
  <c r="M2345"/>
  <c r="N2344"/>
  <c r="R2343"/>
  <c r="O2343"/>
  <c r="P2343"/>
  <c r="W2343"/>
  <c r="Q2343"/>
  <c r="R2344"/>
  <c r="O2344"/>
  <c r="P2344"/>
  <c r="M2346"/>
  <c r="N2345"/>
  <c r="R2345"/>
  <c r="O2345"/>
  <c r="P2345"/>
  <c r="W2344"/>
  <c r="Q2344"/>
  <c r="M2347"/>
  <c r="N2346"/>
  <c r="R2346"/>
  <c r="O2346"/>
  <c r="P2346"/>
  <c r="M2348"/>
  <c r="N2347"/>
  <c r="W2345"/>
  <c r="Q2345"/>
  <c r="M2349"/>
  <c r="N2348"/>
  <c r="R2347"/>
  <c r="O2347"/>
  <c r="P2347"/>
  <c r="W2346"/>
  <c r="Q2346"/>
  <c r="M2350"/>
  <c r="N2349"/>
  <c r="W2347"/>
  <c r="Q2347"/>
  <c r="O2348"/>
  <c r="P2348"/>
  <c r="R2348"/>
  <c r="M2351"/>
  <c r="N2350"/>
  <c r="W2348"/>
  <c r="Q2348"/>
  <c r="R2349"/>
  <c r="O2349"/>
  <c r="P2349"/>
  <c r="W2349"/>
  <c r="Q2349"/>
  <c r="M2352"/>
  <c r="N2351"/>
  <c r="R2350"/>
  <c r="O2350"/>
  <c r="P2350"/>
  <c r="W2350"/>
  <c r="Q2350"/>
  <c r="R2351"/>
  <c r="O2351"/>
  <c r="P2351"/>
  <c r="M2353"/>
  <c r="N2352"/>
  <c r="R2352"/>
  <c r="O2352"/>
  <c r="P2352"/>
  <c r="W2351"/>
  <c r="Q2351"/>
  <c r="M2354"/>
  <c r="N2353"/>
  <c r="R2353"/>
  <c r="O2353"/>
  <c r="P2353"/>
  <c r="M2355"/>
  <c r="N2354"/>
  <c r="W2352"/>
  <c r="Q2352"/>
  <c r="M2356"/>
  <c r="N2355"/>
  <c r="R2354"/>
  <c r="O2354"/>
  <c r="P2354"/>
  <c r="W2353"/>
  <c r="Q2353"/>
  <c r="M2357"/>
  <c r="N2356"/>
  <c r="W2354"/>
  <c r="Q2354"/>
  <c r="R2355"/>
  <c r="O2355"/>
  <c r="P2355"/>
  <c r="W2355"/>
  <c r="Q2355"/>
  <c r="M2358"/>
  <c r="N2357"/>
  <c r="R2356"/>
  <c r="O2356"/>
  <c r="P2356"/>
  <c r="W2356"/>
  <c r="Q2356"/>
  <c r="O2357"/>
  <c r="P2357"/>
  <c r="R2357"/>
  <c r="M2359"/>
  <c r="N2358"/>
  <c r="O2358"/>
  <c r="P2358"/>
  <c r="R2358"/>
  <c r="M2360"/>
  <c r="N2359"/>
  <c r="W2357"/>
  <c r="Q2357"/>
  <c r="M2361"/>
  <c r="N2360"/>
  <c r="W2358"/>
  <c r="Q2358"/>
  <c r="O2359"/>
  <c r="P2359"/>
  <c r="R2359"/>
  <c r="M2362"/>
  <c r="N2361"/>
  <c r="W2359"/>
  <c r="Q2359"/>
  <c r="R2360"/>
  <c r="O2360"/>
  <c r="P2360"/>
  <c r="W2360"/>
  <c r="Q2360"/>
  <c r="M2363"/>
  <c r="N2362"/>
  <c r="R2361"/>
  <c r="O2361"/>
  <c r="P2361"/>
  <c r="W2361"/>
  <c r="Q2361"/>
  <c r="R2362"/>
  <c r="O2362"/>
  <c r="P2362"/>
  <c r="M2364"/>
  <c r="N2363"/>
  <c r="R2363"/>
  <c r="O2363"/>
  <c r="P2363"/>
  <c r="W2362"/>
  <c r="Q2362"/>
  <c r="M2365"/>
  <c r="N2364"/>
  <c r="R2364"/>
  <c r="O2364"/>
  <c r="P2364"/>
  <c r="M2366"/>
  <c r="N2365"/>
  <c r="W2363"/>
  <c r="Q2363"/>
  <c r="M2367"/>
  <c r="N2366"/>
  <c r="R2365"/>
  <c r="O2365"/>
  <c r="P2365"/>
  <c r="W2364"/>
  <c r="Q2364"/>
  <c r="M2368"/>
  <c r="N2367"/>
  <c r="W2365"/>
  <c r="Q2365"/>
  <c r="R2366"/>
  <c r="O2366"/>
  <c r="P2366"/>
  <c r="W2366"/>
  <c r="Q2366"/>
  <c r="M2369"/>
  <c r="N2368"/>
  <c r="R2367"/>
  <c r="O2367"/>
  <c r="P2367"/>
  <c r="W2367"/>
  <c r="Q2367"/>
  <c r="R2368"/>
  <c r="O2368"/>
  <c r="P2368"/>
  <c r="M2370"/>
  <c r="N2369"/>
  <c r="R2369"/>
  <c r="O2369"/>
  <c r="P2369"/>
  <c r="W2368"/>
  <c r="Q2368"/>
  <c r="M2371"/>
  <c r="N2370"/>
  <c r="R2370"/>
  <c r="O2370"/>
  <c r="P2370"/>
  <c r="M2372"/>
  <c r="N2371"/>
  <c r="W2369"/>
  <c r="Q2369"/>
  <c r="M2373"/>
  <c r="N2372"/>
  <c r="R2371"/>
  <c r="O2371"/>
  <c r="P2371"/>
  <c r="W2370"/>
  <c r="Q2370"/>
  <c r="M2374"/>
  <c r="N2373"/>
  <c r="W2371"/>
  <c r="Q2371"/>
  <c r="R2372"/>
  <c r="O2372"/>
  <c r="P2372"/>
  <c r="W2372"/>
  <c r="Q2372"/>
  <c r="M2375"/>
  <c r="N2374"/>
  <c r="R2373"/>
  <c r="O2373"/>
  <c r="P2373"/>
  <c r="W2373"/>
  <c r="Q2373"/>
  <c r="R2374"/>
  <c r="O2374"/>
  <c r="P2374"/>
  <c r="M2376"/>
  <c r="N2375"/>
  <c r="R2375"/>
  <c r="O2375"/>
  <c r="P2375"/>
  <c r="W2374"/>
  <c r="Q2374"/>
  <c r="M2377"/>
  <c r="N2376"/>
  <c r="O2376"/>
  <c r="P2376"/>
  <c r="R2376"/>
  <c r="M2378"/>
  <c r="N2377"/>
  <c r="W2375"/>
  <c r="Q2375"/>
  <c r="M2379"/>
  <c r="N2378"/>
  <c r="W2376"/>
  <c r="Q2376"/>
  <c r="R2377"/>
  <c r="O2377"/>
  <c r="P2377"/>
  <c r="W2377"/>
  <c r="Q2377"/>
  <c r="M2380"/>
  <c r="N2379"/>
  <c r="R2378"/>
  <c r="O2378"/>
  <c r="P2378"/>
  <c r="W2378"/>
  <c r="Q2378"/>
  <c r="O2379"/>
  <c r="P2379"/>
  <c r="R2379"/>
  <c r="M2381"/>
  <c r="N2380"/>
  <c r="O2380"/>
  <c r="P2380"/>
  <c r="R2380"/>
  <c r="M2382"/>
  <c r="N2381"/>
  <c r="W2379"/>
  <c r="Q2379"/>
  <c r="M2383"/>
  <c r="N2382"/>
  <c r="W2380"/>
  <c r="Q2380"/>
  <c r="R2381"/>
  <c r="O2381"/>
  <c r="P2381"/>
  <c r="W2381"/>
  <c r="Q2381"/>
  <c r="M2384"/>
  <c r="N2383"/>
  <c r="R2382"/>
  <c r="O2382"/>
  <c r="P2382"/>
  <c r="W2382"/>
  <c r="Q2382"/>
  <c r="R2383"/>
  <c r="O2383"/>
  <c r="P2383"/>
  <c r="M2385"/>
  <c r="N2384"/>
  <c r="R2384"/>
  <c r="O2384"/>
  <c r="P2384"/>
  <c r="W2383"/>
  <c r="Q2383"/>
  <c r="M2386"/>
  <c r="N2385"/>
  <c r="O2385"/>
  <c r="P2385"/>
  <c r="R2385"/>
  <c r="M2387"/>
  <c r="N2386"/>
  <c r="W2384"/>
  <c r="Q2384"/>
  <c r="M2388"/>
  <c r="N2387"/>
  <c r="W2385"/>
  <c r="Q2385"/>
  <c r="R2386"/>
  <c r="O2386"/>
  <c r="P2386"/>
  <c r="W2386"/>
  <c r="Q2386"/>
  <c r="M2389"/>
  <c r="N2388"/>
  <c r="R2387"/>
  <c r="O2387"/>
  <c r="P2387"/>
  <c r="W2387"/>
  <c r="Q2387"/>
  <c r="R2388"/>
  <c r="O2388"/>
  <c r="P2388"/>
  <c r="M2390"/>
  <c r="N2389"/>
  <c r="R2389"/>
  <c r="O2389"/>
  <c r="P2389"/>
  <c r="W2388"/>
  <c r="Q2388"/>
  <c r="M2391"/>
  <c r="N2390"/>
  <c r="O2390"/>
  <c r="P2390"/>
  <c r="R2390"/>
  <c r="M2392"/>
  <c r="N2391"/>
  <c r="W2389"/>
  <c r="Q2389"/>
  <c r="M2393"/>
  <c r="N2392"/>
  <c r="W2390"/>
  <c r="Q2390"/>
  <c r="R2391"/>
  <c r="O2391"/>
  <c r="P2391"/>
  <c r="W2391"/>
  <c r="Q2391"/>
  <c r="M2394"/>
  <c r="N2393"/>
  <c r="R2392"/>
  <c r="O2392"/>
  <c r="P2392"/>
  <c r="W2392"/>
  <c r="Q2392"/>
  <c r="R2393"/>
  <c r="O2393"/>
  <c r="P2393"/>
  <c r="M2395"/>
  <c r="N2394"/>
  <c r="R2394"/>
  <c r="O2394"/>
  <c r="P2394"/>
  <c r="W2393"/>
  <c r="Q2393"/>
  <c r="M2396"/>
  <c r="N2395"/>
  <c r="R2395"/>
  <c r="O2395"/>
  <c r="P2395"/>
  <c r="M2397"/>
  <c r="N2396"/>
  <c r="W2394"/>
  <c r="Q2394"/>
  <c r="M2398"/>
  <c r="N2397"/>
  <c r="R2396"/>
  <c r="O2396"/>
  <c r="P2396"/>
  <c r="W2395"/>
  <c r="Q2395"/>
  <c r="M2399"/>
  <c r="N2398"/>
  <c r="W2396"/>
  <c r="Q2396"/>
  <c r="R2397"/>
  <c r="O2397"/>
  <c r="P2397"/>
  <c r="W2397"/>
  <c r="Q2397"/>
  <c r="M2400"/>
  <c r="N2399"/>
  <c r="R2398"/>
  <c r="O2398"/>
  <c r="P2398"/>
  <c r="W2398"/>
  <c r="Q2398"/>
  <c r="R2399"/>
  <c r="O2399"/>
  <c r="P2399"/>
  <c r="M2401"/>
  <c r="N2400"/>
  <c r="R2400"/>
  <c r="O2400"/>
  <c r="P2400"/>
  <c r="W2399"/>
  <c r="Q2399"/>
  <c r="M2402"/>
  <c r="N2401"/>
  <c r="R2401"/>
  <c r="O2401"/>
  <c r="P2401"/>
  <c r="N2402"/>
  <c r="M2403"/>
  <c r="W2400"/>
  <c r="Q2400"/>
  <c r="R2402"/>
  <c r="O2402"/>
  <c r="P2402"/>
  <c r="M2404"/>
  <c r="N2403"/>
  <c r="W2401"/>
  <c r="Q2401"/>
  <c r="M2405"/>
  <c r="N2404"/>
  <c r="R2403"/>
  <c r="O2403"/>
  <c r="P2403"/>
  <c r="W2402"/>
  <c r="Q2402"/>
  <c r="M2406"/>
  <c r="N2405"/>
  <c r="W2403"/>
  <c r="Q2403"/>
  <c r="R2404"/>
  <c r="O2404"/>
  <c r="P2404"/>
  <c r="M2407"/>
  <c r="N2406"/>
  <c r="O2405"/>
  <c r="P2405"/>
  <c r="R2405"/>
  <c r="W2404"/>
  <c r="Q2404"/>
  <c r="W2405"/>
  <c r="Q2405"/>
  <c r="M2408"/>
  <c r="N2407"/>
  <c r="O2406"/>
  <c r="P2406"/>
  <c r="R2406"/>
  <c r="R2407"/>
  <c r="O2407"/>
  <c r="P2407"/>
  <c r="W2406"/>
  <c r="Q2406"/>
  <c r="M2409"/>
  <c r="N2408"/>
  <c r="R2408"/>
  <c r="O2408"/>
  <c r="P2408"/>
  <c r="M2410"/>
  <c r="N2409"/>
  <c r="W2407"/>
  <c r="Q2407"/>
  <c r="M2411"/>
  <c r="N2410"/>
  <c r="R2409"/>
  <c r="O2409"/>
  <c r="P2409"/>
  <c r="W2408"/>
  <c r="Q2408"/>
  <c r="M2412"/>
  <c r="N2411"/>
  <c r="W2409"/>
  <c r="Q2409"/>
  <c r="R2410"/>
  <c r="O2410"/>
  <c r="P2410"/>
  <c r="W2410"/>
  <c r="Q2410"/>
  <c r="M2413"/>
  <c r="N2412"/>
  <c r="R2411"/>
  <c r="O2411"/>
  <c r="P2411"/>
  <c r="W2411"/>
  <c r="Q2411"/>
  <c r="R2412"/>
  <c r="O2412"/>
  <c r="P2412"/>
  <c r="M2414"/>
  <c r="N2413"/>
  <c r="O2413"/>
  <c r="P2413"/>
  <c r="R2413"/>
  <c r="W2412"/>
  <c r="Q2412"/>
  <c r="M2415"/>
  <c r="N2414"/>
  <c r="R2414"/>
  <c r="O2414"/>
  <c r="P2414"/>
  <c r="W2413"/>
  <c r="Q2413"/>
  <c r="M2416"/>
  <c r="N2415"/>
  <c r="R2415"/>
  <c r="O2415"/>
  <c r="P2415"/>
  <c r="M2417"/>
  <c r="N2416"/>
  <c r="W2414"/>
  <c r="Q2414"/>
  <c r="M2418"/>
  <c r="N2417"/>
  <c r="O2416"/>
  <c r="P2416"/>
  <c r="R2416"/>
  <c r="W2415"/>
  <c r="Q2415"/>
  <c r="W2416"/>
  <c r="Q2416"/>
  <c r="M2419"/>
  <c r="N2418"/>
  <c r="O2417"/>
  <c r="P2417"/>
  <c r="R2417"/>
  <c r="R2418"/>
  <c r="O2418"/>
  <c r="P2418"/>
  <c r="W2417"/>
  <c r="Q2417"/>
  <c r="M2420"/>
  <c r="N2419"/>
  <c r="R2419"/>
  <c r="O2419"/>
  <c r="P2419"/>
  <c r="M2421"/>
  <c r="N2420"/>
  <c r="W2418"/>
  <c r="Q2418"/>
  <c r="M2422"/>
  <c r="N2421"/>
  <c r="R2420"/>
  <c r="O2420"/>
  <c r="P2420"/>
  <c r="W2419"/>
  <c r="Q2419"/>
  <c r="M2423"/>
  <c r="N2422"/>
  <c r="W2420"/>
  <c r="Q2420"/>
  <c r="O2421"/>
  <c r="P2421"/>
  <c r="R2421"/>
  <c r="M2424"/>
  <c r="N2423"/>
  <c r="W2421"/>
  <c r="Q2421"/>
  <c r="R2422"/>
  <c r="O2422"/>
  <c r="P2422"/>
  <c r="W2422"/>
  <c r="Q2422"/>
  <c r="M2425"/>
  <c r="N2424"/>
  <c r="R2423"/>
  <c r="O2423"/>
  <c r="P2423"/>
  <c r="W2423"/>
  <c r="Q2423"/>
  <c r="R2424"/>
  <c r="O2424"/>
  <c r="P2424"/>
  <c r="M2426"/>
  <c r="N2425"/>
  <c r="R2425"/>
  <c r="O2425"/>
  <c r="P2425"/>
  <c r="W2424"/>
  <c r="Q2424"/>
  <c r="M2427"/>
  <c r="N2426"/>
  <c r="R2426"/>
  <c r="O2426"/>
  <c r="P2426"/>
  <c r="M2428"/>
  <c r="N2427"/>
  <c r="W2425"/>
  <c r="Q2425"/>
  <c r="M2429"/>
  <c r="N2428"/>
  <c r="O2427"/>
  <c r="P2427"/>
  <c r="R2427"/>
  <c r="W2426"/>
  <c r="Q2426"/>
  <c r="R2428"/>
  <c r="O2428"/>
  <c r="P2428"/>
  <c r="W2427"/>
  <c r="Q2427"/>
  <c r="M2430"/>
  <c r="N2429"/>
  <c r="O2429"/>
  <c r="P2429"/>
  <c r="R2429"/>
  <c r="N2430"/>
  <c r="M2431"/>
  <c r="W2428"/>
  <c r="Q2428"/>
  <c r="R2430"/>
  <c r="O2430"/>
  <c r="P2430"/>
  <c r="W2429"/>
  <c r="Q2429"/>
  <c r="M2432"/>
  <c r="N2431"/>
  <c r="O2431"/>
  <c r="P2431"/>
  <c r="R2431"/>
  <c r="M2433"/>
  <c r="N2432"/>
  <c r="W2430"/>
  <c r="Q2430"/>
  <c r="M2434"/>
  <c r="N2433"/>
  <c r="W2431"/>
  <c r="Q2431"/>
  <c r="R2432"/>
  <c r="O2432"/>
  <c r="P2432"/>
  <c r="W2432"/>
  <c r="Q2432"/>
  <c r="N2434"/>
  <c r="M2435"/>
  <c r="O2433"/>
  <c r="P2433"/>
  <c r="R2433"/>
  <c r="M2436"/>
  <c r="N2435"/>
  <c r="W2433"/>
  <c r="Q2433"/>
  <c r="O2434"/>
  <c r="P2434"/>
  <c r="R2434"/>
  <c r="M2437"/>
  <c r="N2436"/>
  <c r="W2434"/>
  <c r="Q2434"/>
  <c r="R2435"/>
  <c r="O2435"/>
  <c r="P2435"/>
  <c r="W2435"/>
  <c r="Q2435"/>
  <c r="M2438"/>
  <c r="N2437"/>
  <c r="O2436"/>
  <c r="P2436"/>
  <c r="R2436"/>
  <c r="R2437"/>
  <c r="O2437"/>
  <c r="P2437"/>
  <c r="W2436"/>
  <c r="Q2436"/>
  <c r="M2439"/>
  <c r="N2438"/>
  <c r="R2438"/>
  <c r="O2438"/>
  <c r="P2438"/>
  <c r="N2439"/>
  <c r="M2440"/>
  <c r="W2437"/>
  <c r="Q2437"/>
  <c r="R2439"/>
  <c r="O2439"/>
  <c r="P2439"/>
  <c r="M2441"/>
  <c r="N2440"/>
  <c r="W2438"/>
  <c r="Q2438"/>
  <c r="M2442"/>
  <c r="N2441"/>
  <c r="R2440"/>
  <c r="O2440"/>
  <c r="P2440"/>
  <c r="W2439"/>
  <c r="Q2439"/>
  <c r="M2443"/>
  <c r="N2442"/>
  <c r="W2440"/>
  <c r="Q2440"/>
  <c r="R2441"/>
  <c r="O2441"/>
  <c r="P2441"/>
  <c r="W2441"/>
  <c r="Q2441"/>
  <c r="M2444"/>
  <c r="N2443"/>
  <c r="R2442"/>
  <c r="O2442"/>
  <c r="P2442"/>
  <c r="W2442"/>
  <c r="Q2442"/>
  <c r="O2443"/>
  <c r="P2443"/>
  <c r="R2443"/>
  <c r="M2445"/>
  <c r="N2444"/>
  <c r="R2444"/>
  <c r="O2444"/>
  <c r="P2444"/>
  <c r="M2446"/>
  <c r="N2445"/>
  <c r="W2443"/>
  <c r="Q2443"/>
  <c r="M2447"/>
  <c r="N2446"/>
  <c r="O2445"/>
  <c r="P2445"/>
  <c r="R2445"/>
  <c r="W2444"/>
  <c r="Q2444"/>
  <c r="W2445"/>
  <c r="Q2445"/>
  <c r="M2448"/>
  <c r="N2447"/>
  <c r="R2446"/>
  <c r="O2446"/>
  <c r="P2446"/>
  <c r="W2446"/>
  <c r="Q2446"/>
  <c r="R2447"/>
  <c r="O2447"/>
  <c r="P2447"/>
  <c r="M2449"/>
  <c r="N2448"/>
  <c r="O2448"/>
  <c r="P2448"/>
  <c r="R2448"/>
  <c r="W2447"/>
  <c r="Q2447"/>
  <c r="M2450"/>
  <c r="N2449"/>
  <c r="R2449"/>
  <c r="O2449"/>
  <c r="P2449"/>
  <c r="W2448"/>
  <c r="Q2448"/>
  <c r="N2450"/>
  <c r="M2451"/>
  <c r="M2452"/>
  <c r="N2451"/>
  <c r="R2450"/>
  <c r="O2450"/>
  <c r="P2450"/>
  <c r="W2449"/>
  <c r="Q2449"/>
  <c r="M2453"/>
  <c r="N2452"/>
  <c r="W2450"/>
  <c r="Q2450"/>
  <c r="R2451"/>
  <c r="O2451"/>
  <c r="P2451"/>
  <c r="W2451"/>
  <c r="Q2451"/>
  <c r="M2454"/>
  <c r="N2453"/>
  <c r="R2452"/>
  <c r="O2452"/>
  <c r="P2452"/>
  <c r="W2452"/>
  <c r="Q2452"/>
  <c r="R2453"/>
  <c r="O2453"/>
  <c r="P2453"/>
  <c r="M2455"/>
  <c r="N2454"/>
  <c r="O2454"/>
  <c r="P2454"/>
  <c r="R2454"/>
  <c r="W2453"/>
  <c r="Q2453"/>
  <c r="M2456"/>
  <c r="N2455"/>
  <c r="O2455"/>
  <c r="P2455"/>
  <c r="R2455"/>
  <c r="W2454"/>
  <c r="Q2454"/>
  <c r="M2457"/>
  <c r="N2456"/>
  <c r="O2456"/>
  <c r="P2456"/>
  <c r="R2456"/>
  <c r="W2455"/>
  <c r="Q2455"/>
  <c r="M2458"/>
  <c r="N2457"/>
  <c r="R2457"/>
  <c r="O2457"/>
  <c r="P2457"/>
  <c r="W2456"/>
  <c r="Q2456"/>
  <c r="M2459"/>
  <c r="N2458"/>
  <c r="R2458"/>
  <c r="O2458"/>
  <c r="P2458"/>
  <c r="M2460"/>
  <c r="N2459"/>
  <c r="W2457"/>
  <c r="Q2457"/>
  <c r="M2461"/>
  <c r="N2460"/>
  <c r="R2459"/>
  <c r="O2459"/>
  <c r="P2459"/>
  <c r="W2458"/>
  <c r="Q2458"/>
  <c r="M2462"/>
  <c r="N2461"/>
  <c r="W2459"/>
  <c r="Q2459"/>
  <c r="R2460"/>
  <c r="O2460"/>
  <c r="P2460"/>
  <c r="W2460"/>
  <c r="Q2460"/>
  <c r="M2463"/>
  <c r="N2462"/>
  <c r="R2461"/>
  <c r="O2461"/>
  <c r="P2461"/>
  <c r="W2461"/>
  <c r="Q2461"/>
  <c r="R2462"/>
  <c r="O2462"/>
  <c r="P2462"/>
  <c r="M2464"/>
  <c r="N2463"/>
  <c r="R2463"/>
  <c r="O2463"/>
  <c r="P2463"/>
  <c r="W2462"/>
  <c r="Q2462"/>
  <c r="M2465"/>
  <c r="N2464"/>
  <c r="O2464"/>
  <c r="P2464"/>
  <c r="R2464"/>
  <c r="M2466"/>
  <c r="N2465"/>
  <c r="W2463"/>
  <c r="Q2463"/>
  <c r="M2467"/>
  <c r="N2466"/>
  <c r="W2464"/>
  <c r="Q2464"/>
  <c r="R2465"/>
  <c r="O2465"/>
  <c r="P2465"/>
  <c r="W2465"/>
  <c r="Q2465"/>
  <c r="M2468"/>
  <c r="N2467"/>
  <c r="O2466"/>
  <c r="P2466"/>
  <c r="R2466"/>
  <c r="R2467"/>
  <c r="O2467"/>
  <c r="P2467"/>
  <c r="W2466"/>
  <c r="Q2466"/>
  <c r="M2469"/>
  <c r="N2468"/>
  <c r="R2468"/>
  <c r="O2468"/>
  <c r="P2468"/>
  <c r="M2470"/>
  <c r="N2469"/>
  <c r="W2467"/>
  <c r="Q2467"/>
  <c r="M2471"/>
  <c r="N2470"/>
  <c r="R2469"/>
  <c r="O2469"/>
  <c r="P2469"/>
  <c r="W2468"/>
  <c r="Q2468"/>
  <c r="M2472"/>
  <c r="N2471"/>
  <c r="W2469"/>
  <c r="Q2469"/>
  <c r="R2470"/>
  <c r="O2470"/>
  <c r="P2470"/>
  <c r="W2470"/>
  <c r="Q2470"/>
  <c r="M2473"/>
  <c r="N2472"/>
  <c r="O2471"/>
  <c r="P2471"/>
  <c r="R2471"/>
  <c r="O2472"/>
  <c r="P2472"/>
  <c r="R2472"/>
  <c r="W2471"/>
  <c r="Q2471"/>
  <c r="M2474"/>
  <c r="N2473"/>
  <c r="O2473"/>
  <c r="P2473"/>
  <c r="R2473"/>
  <c r="W2472"/>
  <c r="Q2472"/>
  <c r="M2475"/>
  <c r="N2474"/>
  <c r="O2474"/>
  <c r="P2474"/>
  <c r="R2474"/>
  <c r="W2473"/>
  <c r="Q2473"/>
  <c r="M2476"/>
  <c r="N2475"/>
  <c r="R2475"/>
  <c r="O2475"/>
  <c r="P2475"/>
  <c r="W2474"/>
  <c r="Q2474"/>
  <c r="M2477"/>
  <c r="N2476"/>
  <c r="R2476"/>
  <c r="O2476"/>
  <c r="P2476"/>
  <c r="M2478"/>
  <c r="N2477"/>
  <c r="W2475"/>
  <c r="Q2475"/>
  <c r="M2479"/>
  <c r="N2478"/>
  <c r="R2477"/>
  <c r="O2477"/>
  <c r="P2477"/>
  <c r="W2476"/>
  <c r="Q2476"/>
  <c r="M2480"/>
  <c r="N2479"/>
  <c r="W2477"/>
  <c r="Q2477"/>
  <c r="R2478"/>
  <c r="O2478"/>
  <c r="P2478"/>
  <c r="W2478"/>
  <c r="Q2478"/>
  <c r="M2481"/>
  <c r="N2480"/>
  <c r="O2479"/>
  <c r="P2479"/>
  <c r="R2479"/>
  <c r="O2480"/>
  <c r="P2480"/>
  <c r="R2480"/>
  <c r="W2479"/>
  <c r="Q2479"/>
  <c r="M2482"/>
  <c r="N2481"/>
  <c r="R2481"/>
  <c r="O2481"/>
  <c r="P2481"/>
  <c r="W2480"/>
  <c r="Q2480"/>
  <c r="N2482"/>
  <c r="M2483"/>
  <c r="N2483"/>
  <c r="M2484"/>
  <c r="R2482"/>
  <c r="O2482"/>
  <c r="P2482"/>
  <c r="W2481"/>
  <c r="Q2481"/>
  <c r="O2483"/>
  <c r="P2483"/>
  <c r="R2483"/>
  <c r="W2482"/>
  <c r="Q2482"/>
  <c r="M2485"/>
  <c r="N2484"/>
  <c r="O2484"/>
  <c r="P2484"/>
  <c r="R2484"/>
  <c r="W2483"/>
  <c r="Q2483"/>
  <c r="M2486"/>
  <c r="N2485"/>
  <c r="O2485"/>
  <c r="P2485"/>
  <c r="R2485"/>
  <c r="W2484"/>
  <c r="Q2484"/>
  <c r="M2487"/>
  <c r="N2486"/>
  <c r="O2486"/>
  <c r="P2486"/>
  <c r="R2486"/>
  <c r="W2485"/>
  <c r="Q2485"/>
  <c r="N2487"/>
  <c r="M2488"/>
  <c r="M2489"/>
  <c r="N2488"/>
  <c r="W2486"/>
  <c r="Q2486"/>
  <c r="O2487"/>
  <c r="P2487"/>
  <c r="R2487"/>
  <c r="M2490"/>
  <c r="N2489"/>
  <c r="W2487"/>
  <c r="Q2487"/>
  <c r="R2488"/>
  <c r="O2488"/>
  <c r="P2488"/>
  <c r="W2488"/>
  <c r="Q2488"/>
  <c r="M2491"/>
  <c r="N2490"/>
  <c r="R2489"/>
  <c r="O2489"/>
  <c r="P2489"/>
  <c r="W2489"/>
  <c r="Q2489"/>
  <c r="R2490"/>
  <c r="O2490"/>
  <c r="P2490"/>
  <c r="M2492"/>
  <c r="N2491"/>
  <c r="R2491"/>
  <c r="O2491"/>
  <c r="P2491"/>
  <c r="W2490"/>
  <c r="Q2490"/>
  <c r="M2493"/>
  <c r="N2492"/>
  <c r="R2492"/>
  <c r="O2492"/>
  <c r="P2492"/>
  <c r="M2494"/>
  <c r="N2493"/>
  <c r="W2491"/>
  <c r="Q2491"/>
  <c r="M2495"/>
  <c r="N2494"/>
  <c r="R2493"/>
  <c r="O2493"/>
  <c r="P2493"/>
  <c r="W2492"/>
  <c r="Q2492"/>
  <c r="M2496"/>
  <c r="N2495"/>
  <c r="W2493"/>
  <c r="Q2493"/>
  <c r="O2494"/>
  <c r="P2494"/>
  <c r="R2494"/>
  <c r="N2496"/>
  <c r="M2497"/>
  <c r="W2494"/>
  <c r="Q2494"/>
  <c r="R2495"/>
  <c r="O2495"/>
  <c r="P2495"/>
  <c r="W2495"/>
  <c r="Q2495"/>
  <c r="O2496"/>
  <c r="P2496"/>
  <c r="R2496"/>
  <c r="M2498"/>
  <c r="N2497"/>
  <c r="R2497"/>
  <c r="O2497"/>
  <c r="P2497"/>
  <c r="N2498"/>
  <c r="M2499"/>
  <c r="W2496"/>
  <c r="Q2496"/>
  <c r="R2498"/>
  <c r="O2498"/>
  <c r="P2498"/>
  <c r="M2500"/>
  <c r="N2499"/>
  <c r="W2497"/>
  <c r="Q2497"/>
  <c r="N2500"/>
  <c r="M2501"/>
  <c r="O2499"/>
  <c r="P2499"/>
  <c r="R2499"/>
  <c r="W2498"/>
  <c r="Q2498"/>
  <c r="W2499"/>
  <c r="Q2499"/>
  <c r="R2500"/>
  <c r="O2500"/>
  <c r="P2500"/>
  <c r="M2502"/>
  <c r="N2501"/>
  <c r="R2501"/>
  <c r="O2501"/>
  <c r="P2501"/>
  <c r="W2500"/>
  <c r="Q2500"/>
  <c r="M2503"/>
  <c r="N2502"/>
  <c r="R2502"/>
  <c r="O2502"/>
  <c r="P2502"/>
  <c r="M2504"/>
  <c r="N2503"/>
  <c r="W2501"/>
  <c r="Q2501"/>
  <c r="M2505"/>
  <c r="N2504"/>
  <c r="R2503"/>
  <c r="O2503"/>
  <c r="P2503"/>
  <c r="W2502"/>
  <c r="Q2502"/>
  <c r="M2506"/>
  <c r="N2505"/>
  <c r="W2503"/>
  <c r="Q2503"/>
  <c r="O2504"/>
  <c r="P2504"/>
  <c r="R2504"/>
  <c r="M2507"/>
  <c r="N2506"/>
  <c r="W2504"/>
  <c r="Q2504"/>
  <c r="R2505"/>
  <c r="O2505"/>
  <c r="P2505"/>
  <c r="W2505"/>
  <c r="Q2505"/>
  <c r="M2508"/>
  <c r="N2507"/>
  <c r="O2506"/>
  <c r="P2506"/>
  <c r="R2506"/>
  <c r="R2507"/>
  <c r="O2507"/>
  <c r="P2507"/>
  <c r="W2506"/>
  <c r="Q2506"/>
  <c r="M2509"/>
  <c r="N2508"/>
  <c r="R2508"/>
  <c r="O2508"/>
  <c r="P2508"/>
  <c r="M2510"/>
  <c r="N2509"/>
  <c r="W2507"/>
  <c r="Q2507"/>
  <c r="M2511"/>
  <c r="N2510"/>
  <c r="O2509"/>
  <c r="P2509"/>
  <c r="R2509"/>
  <c r="W2508"/>
  <c r="Q2508"/>
  <c r="W2509"/>
  <c r="Q2509"/>
  <c r="N2511"/>
  <c r="M2512"/>
  <c r="R2510"/>
  <c r="O2510"/>
  <c r="P2510"/>
  <c r="W2510"/>
  <c r="Q2510"/>
  <c r="M2513"/>
  <c r="N2512"/>
  <c r="R2511"/>
  <c r="O2511"/>
  <c r="P2511"/>
  <c r="W2511"/>
  <c r="Q2511"/>
  <c r="R2512"/>
  <c r="O2512"/>
  <c r="P2512"/>
  <c r="N2513"/>
  <c r="M2514"/>
  <c r="M2515"/>
  <c r="N2514"/>
  <c r="W2512"/>
  <c r="Q2512"/>
  <c r="R2513"/>
  <c r="O2513"/>
  <c r="P2513"/>
  <c r="W2513"/>
  <c r="Q2513"/>
  <c r="M2516"/>
  <c r="N2515"/>
  <c r="R2514"/>
  <c r="O2514"/>
  <c r="P2514"/>
  <c r="W2514"/>
  <c r="Q2514"/>
  <c r="O2515"/>
  <c r="P2515"/>
  <c r="R2515"/>
  <c r="M2517"/>
  <c r="N2516"/>
  <c r="O2516"/>
  <c r="P2516"/>
  <c r="R2516"/>
  <c r="M2518"/>
  <c r="N2517"/>
  <c r="W2515"/>
  <c r="Q2515"/>
  <c r="M2519"/>
  <c r="N2518"/>
  <c r="W2516"/>
  <c r="Q2516"/>
  <c r="R2517"/>
  <c r="O2517"/>
  <c r="P2517"/>
  <c r="W2517"/>
  <c r="Q2517"/>
  <c r="M2520"/>
  <c r="N2519"/>
  <c r="R2518"/>
  <c r="O2518"/>
  <c r="P2518"/>
  <c r="W2518"/>
  <c r="Q2518"/>
  <c r="R2519"/>
  <c r="O2519"/>
  <c r="P2519"/>
  <c r="M2521"/>
  <c r="N2520"/>
  <c r="O2520"/>
  <c r="P2520"/>
  <c r="R2520"/>
  <c r="W2519"/>
  <c r="Q2519"/>
  <c r="M2522"/>
  <c r="N2521"/>
  <c r="O2521"/>
  <c r="P2521"/>
  <c r="R2521"/>
  <c r="W2520"/>
  <c r="Q2520"/>
  <c r="M2523"/>
  <c r="N2522"/>
  <c r="R2522"/>
  <c r="O2522"/>
  <c r="P2522"/>
  <c r="W2521"/>
  <c r="Q2521"/>
  <c r="M2524"/>
  <c r="N2523"/>
  <c r="O2523"/>
  <c r="P2523"/>
  <c r="R2523"/>
  <c r="N2524"/>
  <c r="M2525"/>
  <c r="W2522"/>
  <c r="Q2522"/>
  <c r="O2524"/>
  <c r="P2524"/>
  <c r="R2524"/>
  <c r="W2523"/>
  <c r="Q2523"/>
  <c r="M2526"/>
  <c r="N2525"/>
  <c r="R2525"/>
  <c r="O2525"/>
  <c r="P2525"/>
  <c r="W2524"/>
  <c r="Q2524"/>
  <c r="M2527"/>
  <c r="N2526"/>
  <c r="R2526"/>
  <c r="O2526"/>
  <c r="P2526"/>
  <c r="M2528"/>
  <c r="N2527"/>
  <c r="W2525"/>
  <c r="Q2525"/>
  <c r="M2529"/>
  <c r="N2528"/>
  <c r="O2527"/>
  <c r="P2527"/>
  <c r="R2527"/>
  <c r="W2526"/>
  <c r="Q2526"/>
  <c r="W2527"/>
  <c r="Q2527"/>
  <c r="N2529"/>
  <c r="M2530"/>
  <c r="R2528"/>
  <c r="O2528"/>
  <c r="P2528"/>
  <c r="W2528"/>
  <c r="Q2528"/>
  <c r="M2531"/>
  <c r="N2530"/>
  <c r="O2529"/>
  <c r="P2529"/>
  <c r="R2529"/>
  <c r="R2530"/>
  <c r="O2530"/>
  <c r="P2530"/>
  <c r="W2529"/>
  <c r="Q2529"/>
  <c r="M2532"/>
  <c r="N2531"/>
  <c r="O2531"/>
  <c r="P2531"/>
  <c r="R2531"/>
  <c r="N2532"/>
  <c r="M2533"/>
  <c r="W2530"/>
  <c r="Q2530"/>
  <c r="R2532"/>
  <c r="O2532"/>
  <c r="P2532"/>
  <c r="W2531"/>
  <c r="Q2531"/>
  <c r="N2533"/>
  <c r="M2534"/>
  <c r="M2535"/>
  <c r="N2534"/>
  <c r="O2533"/>
  <c r="P2533"/>
  <c r="R2533"/>
  <c r="W2532"/>
  <c r="Q2532"/>
  <c r="W2533"/>
  <c r="Q2533"/>
  <c r="M2536"/>
  <c r="N2535"/>
  <c r="R2534"/>
  <c r="O2534"/>
  <c r="P2534"/>
  <c r="W2534"/>
  <c r="Q2534"/>
  <c r="O2535"/>
  <c r="P2535"/>
  <c r="R2535"/>
  <c r="M2537"/>
  <c r="N2536"/>
  <c r="R2536"/>
  <c r="O2536"/>
  <c r="P2536"/>
  <c r="M2538"/>
  <c r="N2537"/>
  <c r="W2535"/>
  <c r="Q2535"/>
  <c r="M2539"/>
  <c r="N2538"/>
  <c r="O2537"/>
  <c r="P2537"/>
  <c r="R2537"/>
  <c r="W2536"/>
  <c r="Q2536"/>
  <c r="W2537"/>
  <c r="Q2537"/>
  <c r="M2540"/>
  <c r="N2539"/>
  <c r="O2538"/>
  <c r="P2538"/>
  <c r="R2538"/>
  <c r="W2538"/>
  <c r="Q2538"/>
  <c r="M2541"/>
  <c r="N2540"/>
  <c r="R2539"/>
  <c r="O2539"/>
  <c r="P2539"/>
  <c r="W2539"/>
  <c r="Q2539"/>
  <c r="O2540"/>
  <c r="P2540"/>
  <c r="R2540"/>
  <c r="N2541"/>
  <c r="M2542"/>
  <c r="R2541"/>
  <c r="O2541"/>
  <c r="P2541"/>
  <c r="W2540"/>
  <c r="Q2540"/>
  <c r="M2543"/>
  <c r="N2542"/>
  <c r="N2543"/>
  <c r="M2544"/>
  <c r="W2541"/>
  <c r="Q2541"/>
  <c r="O2542"/>
  <c r="P2542"/>
  <c r="R2542"/>
  <c r="O2543"/>
  <c r="P2543"/>
  <c r="R2543"/>
  <c r="W2542"/>
  <c r="Q2542"/>
  <c r="M2545"/>
  <c r="N2544"/>
  <c r="R2544"/>
  <c r="O2544"/>
  <c r="P2544"/>
  <c r="W2543"/>
  <c r="Q2543"/>
  <c r="M2546"/>
  <c r="N2545"/>
  <c r="R2545"/>
  <c r="O2545"/>
  <c r="P2545"/>
  <c r="N2546"/>
  <c r="M2547"/>
  <c r="W2544"/>
  <c r="Q2544"/>
  <c r="O2546"/>
  <c r="P2546"/>
  <c r="R2546"/>
  <c r="N2547"/>
  <c r="M2548"/>
  <c r="W2545"/>
  <c r="Q2545"/>
  <c r="R2547"/>
  <c r="O2547"/>
  <c r="P2547"/>
  <c r="W2546"/>
  <c r="Q2546"/>
  <c r="M2549"/>
  <c r="N2548"/>
  <c r="R2548"/>
  <c r="O2548"/>
  <c r="P2548"/>
  <c r="M2550"/>
  <c r="N2549"/>
  <c r="W2547"/>
  <c r="Q2547"/>
  <c r="M2551"/>
  <c r="N2550"/>
  <c r="O2549"/>
  <c r="P2549"/>
  <c r="R2549"/>
  <c r="W2548"/>
  <c r="Q2548"/>
  <c r="W2549"/>
  <c r="Q2549"/>
  <c r="M2552"/>
  <c r="N2551"/>
  <c r="R2550"/>
  <c r="O2550"/>
  <c r="P2550"/>
  <c r="W2550"/>
  <c r="Q2550"/>
  <c r="O2551"/>
  <c r="P2551"/>
  <c r="R2551"/>
  <c r="M2553"/>
  <c r="N2552"/>
  <c r="R2552"/>
  <c r="O2552"/>
  <c r="P2552"/>
  <c r="M2554"/>
  <c r="N2553"/>
  <c r="W2551"/>
  <c r="Q2551"/>
  <c r="M2555"/>
  <c r="N2554"/>
  <c r="O2553"/>
  <c r="P2553"/>
  <c r="R2553"/>
  <c r="W2552"/>
  <c r="Q2552"/>
  <c r="W2553"/>
  <c r="Q2553"/>
  <c r="M2556"/>
  <c r="N2555"/>
  <c r="O2554"/>
  <c r="P2554"/>
  <c r="R2554"/>
  <c r="O2555"/>
  <c r="P2555"/>
  <c r="R2555"/>
  <c r="W2554"/>
  <c r="Q2554"/>
  <c r="M2557"/>
  <c r="N2556"/>
  <c r="R2556"/>
  <c r="O2556"/>
  <c r="P2556"/>
  <c r="W2555"/>
  <c r="Q2555"/>
  <c r="M2558"/>
  <c r="N2557"/>
  <c r="O2557"/>
  <c r="P2557"/>
  <c r="R2557"/>
  <c r="N2558"/>
  <c r="M2559"/>
  <c r="W2556"/>
  <c r="Q2556"/>
  <c r="R2558"/>
  <c r="O2558"/>
  <c r="P2558"/>
  <c r="W2557"/>
  <c r="Q2557"/>
  <c r="M2560"/>
  <c r="N2559"/>
  <c r="R2559"/>
  <c r="O2559"/>
  <c r="P2559"/>
  <c r="M2561"/>
  <c r="N2560"/>
  <c r="W2558"/>
  <c r="Q2558"/>
  <c r="M2562"/>
  <c r="N2561"/>
  <c r="O2560"/>
  <c r="P2560"/>
  <c r="R2560"/>
  <c r="W2559"/>
  <c r="Q2559"/>
  <c r="W2560"/>
  <c r="Q2560"/>
  <c r="N2562"/>
  <c r="M2563"/>
  <c r="R2561"/>
  <c r="O2561"/>
  <c r="P2561"/>
  <c r="W2561"/>
  <c r="Q2561"/>
  <c r="M2564"/>
  <c r="N2563"/>
  <c r="O2562"/>
  <c r="P2562"/>
  <c r="R2562"/>
  <c r="W2562"/>
  <c r="Q2562"/>
  <c r="N2564"/>
  <c r="M2565"/>
  <c r="R2563"/>
  <c r="O2563"/>
  <c r="P2563"/>
  <c r="O2564"/>
  <c r="P2564"/>
  <c r="R2564"/>
  <c r="W2563"/>
  <c r="Q2563"/>
  <c r="N2565"/>
  <c r="M2566"/>
  <c r="R2565"/>
  <c r="O2565"/>
  <c r="P2565"/>
  <c r="N2566"/>
  <c r="M2567"/>
  <c r="W2564"/>
  <c r="Q2564"/>
  <c r="N2567"/>
  <c r="M2568"/>
  <c r="W2565"/>
  <c r="Q2565"/>
  <c r="O2566"/>
  <c r="P2566"/>
  <c r="R2566"/>
  <c r="W2566"/>
  <c r="Q2566"/>
  <c r="N2568"/>
  <c r="M2569"/>
  <c r="O2567"/>
  <c r="P2567"/>
  <c r="R2567"/>
  <c r="W2567"/>
  <c r="Q2567"/>
  <c r="O2568"/>
  <c r="P2568"/>
  <c r="R2568"/>
  <c r="N2569"/>
  <c r="M2570"/>
  <c r="N2570"/>
  <c r="M2571"/>
  <c r="R2569"/>
  <c r="O2569"/>
  <c r="P2569"/>
  <c r="W2568"/>
  <c r="Q2568"/>
  <c r="R2570"/>
  <c r="O2570"/>
  <c r="P2570"/>
  <c r="W2569"/>
  <c r="Q2569"/>
  <c r="N2571"/>
  <c r="M2572"/>
  <c r="M2573"/>
  <c r="N2572"/>
  <c r="R2571"/>
  <c r="O2571"/>
  <c r="P2571"/>
  <c r="W2570"/>
  <c r="Q2570"/>
  <c r="M2574"/>
  <c r="N2573"/>
  <c r="W2571"/>
  <c r="Q2571"/>
  <c r="R2572"/>
  <c r="O2572"/>
  <c r="P2572"/>
  <c r="W2572"/>
  <c r="Q2572"/>
  <c r="M2575"/>
  <c r="N2574"/>
  <c r="R2573"/>
  <c r="O2573"/>
  <c r="P2573"/>
  <c r="W2573"/>
  <c r="Q2573"/>
  <c r="R2574"/>
  <c r="O2574"/>
  <c r="P2574"/>
  <c r="M2576"/>
  <c r="N2575"/>
  <c r="R2575"/>
  <c r="O2575"/>
  <c r="P2575"/>
  <c r="W2574"/>
  <c r="Q2574"/>
  <c r="M2577"/>
  <c r="N2576"/>
  <c r="R2576"/>
  <c r="O2576"/>
  <c r="P2576"/>
  <c r="M2578"/>
  <c r="N2577"/>
  <c r="W2575"/>
  <c r="Q2575"/>
  <c r="N2578"/>
  <c r="M2579"/>
  <c r="R2577"/>
  <c r="O2577"/>
  <c r="P2577"/>
  <c r="W2576"/>
  <c r="Q2576"/>
  <c r="O2578"/>
  <c r="P2578"/>
  <c r="R2578"/>
  <c r="W2577"/>
  <c r="Q2577"/>
  <c r="N2579"/>
  <c r="M2580"/>
  <c r="N2580"/>
  <c r="M2581"/>
  <c r="W2578"/>
  <c r="Q2578"/>
  <c r="R2579"/>
  <c r="O2579"/>
  <c r="P2579"/>
  <c r="W2579"/>
  <c r="Q2579"/>
  <c r="R2580"/>
  <c r="O2580"/>
  <c r="P2580"/>
  <c r="M2582"/>
  <c r="N2581"/>
  <c r="O2581"/>
  <c r="P2581"/>
  <c r="R2581"/>
  <c r="W2580"/>
  <c r="Q2580"/>
  <c r="M2583"/>
  <c r="N2582"/>
  <c r="R2582"/>
  <c r="O2582"/>
  <c r="P2582"/>
  <c r="W2581"/>
  <c r="Q2581"/>
  <c r="N2583"/>
  <c r="M2584"/>
  <c r="M2585"/>
  <c r="N2584"/>
  <c r="R2583"/>
  <c r="O2583"/>
  <c r="P2583"/>
  <c r="W2582"/>
  <c r="Q2582"/>
  <c r="M2586"/>
  <c r="N2585"/>
  <c r="W2583"/>
  <c r="Q2583"/>
  <c r="R2584"/>
  <c r="O2584"/>
  <c r="P2584"/>
  <c r="W2584"/>
  <c r="Q2584"/>
  <c r="M2587"/>
  <c r="N2586"/>
  <c r="R2585"/>
  <c r="O2585"/>
  <c r="P2585"/>
  <c r="W2585"/>
  <c r="Q2585"/>
  <c r="O2586"/>
  <c r="P2586"/>
  <c r="R2586"/>
  <c r="M2588"/>
  <c r="N2587"/>
  <c r="O2587"/>
  <c r="P2587"/>
  <c r="R2587"/>
  <c r="M2589"/>
  <c r="N2588"/>
  <c r="W2586"/>
  <c r="Q2586"/>
  <c r="M2590"/>
  <c r="N2589"/>
  <c r="W2587"/>
  <c r="Q2587"/>
  <c r="R2588"/>
  <c r="O2588"/>
  <c r="P2588"/>
  <c r="W2588"/>
  <c r="Q2588"/>
  <c r="M2591"/>
  <c r="N2590"/>
  <c r="R2589"/>
  <c r="O2589"/>
  <c r="P2589"/>
  <c r="W2589"/>
  <c r="Q2589"/>
  <c r="R2590"/>
  <c r="O2590"/>
  <c r="P2590"/>
  <c r="M2592"/>
  <c r="N2591"/>
  <c r="R2591"/>
  <c r="O2591"/>
  <c r="P2591"/>
  <c r="W2590"/>
  <c r="Q2590"/>
  <c r="M2593"/>
  <c r="N2592"/>
  <c r="O2592"/>
  <c r="P2592"/>
  <c r="R2592"/>
  <c r="M2594"/>
  <c r="N2593"/>
  <c r="W2591"/>
  <c r="Q2591"/>
  <c r="N2594"/>
  <c r="M2595"/>
  <c r="W2592"/>
  <c r="Q2592"/>
  <c r="R2593"/>
  <c r="O2593"/>
  <c r="P2593"/>
  <c r="W2593"/>
  <c r="Q2593"/>
  <c r="R2594"/>
  <c r="O2594"/>
  <c r="P2594"/>
  <c r="N2595"/>
  <c r="M2596"/>
  <c r="N2596"/>
  <c r="M2597"/>
  <c r="W2594"/>
  <c r="Q2594"/>
  <c r="R2595"/>
  <c r="O2595"/>
  <c r="P2595"/>
  <c r="W2595"/>
  <c r="Q2595"/>
  <c r="O2596"/>
  <c r="P2596"/>
  <c r="R2596"/>
  <c r="M2598"/>
  <c r="N2597"/>
  <c r="R2597"/>
  <c r="O2597"/>
  <c r="P2597"/>
  <c r="M2599"/>
  <c r="N2598"/>
  <c r="W2596"/>
  <c r="Q2596"/>
  <c r="M2600"/>
  <c r="N2599"/>
  <c r="R2598"/>
  <c r="O2598"/>
  <c r="P2598"/>
  <c r="W2597"/>
  <c r="Q2597"/>
  <c r="M2601"/>
  <c r="N2600"/>
  <c r="W2598"/>
  <c r="Q2598"/>
  <c r="R2599"/>
  <c r="O2599"/>
  <c r="P2599"/>
  <c r="W2599"/>
  <c r="Q2599"/>
  <c r="M2602"/>
  <c r="N2601"/>
  <c r="R2600"/>
  <c r="O2600"/>
  <c r="P2600"/>
  <c r="W2600"/>
  <c r="Q2600"/>
  <c r="O2601"/>
  <c r="P2601"/>
  <c r="R2601"/>
  <c r="M2603"/>
  <c r="N2602"/>
  <c r="M2604"/>
  <c r="N2603"/>
  <c r="W2601"/>
  <c r="Q2601"/>
  <c r="O2602"/>
  <c r="P2602"/>
  <c r="R2602"/>
  <c r="M2605"/>
  <c r="N2604"/>
  <c r="W2602"/>
  <c r="Q2602"/>
  <c r="O2603"/>
  <c r="P2603"/>
  <c r="R2603"/>
  <c r="M2606"/>
  <c r="N2605"/>
  <c r="W2603"/>
  <c r="Q2603"/>
  <c r="O2604"/>
  <c r="P2604"/>
  <c r="R2604"/>
  <c r="M2607"/>
  <c r="N2606"/>
  <c r="W2604"/>
  <c r="Q2604"/>
  <c r="R2605"/>
  <c r="O2605"/>
  <c r="P2605"/>
  <c r="W2605"/>
  <c r="Q2605"/>
  <c r="M2608"/>
  <c r="N2607"/>
  <c r="R2606"/>
  <c r="O2606"/>
  <c r="P2606"/>
  <c r="W2606"/>
  <c r="Q2606"/>
  <c r="O2607"/>
  <c r="P2607"/>
  <c r="R2607"/>
  <c r="M2609"/>
  <c r="N2608"/>
  <c r="O2608"/>
  <c r="P2608"/>
  <c r="R2608"/>
  <c r="M2610"/>
  <c r="N2609"/>
  <c r="W2607"/>
  <c r="Q2607"/>
  <c r="M2611"/>
  <c r="N2610"/>
  <c r="W2608"/>
  <c r="Q2608"/>
  <c r="O2609"/>
  <c r="P2609"/>
  <c r="R2609"/>
  <c r="M2612"/>
  <c r="N2611"/>
  <c r="W2609"/>
  <c r="Q2609"/>
  <c r="R2610"/>
  <c r="O2610"/>
  <c r="P2610"/>
  <c r="W2610"/>
  <c r="Q2610"/>
  <c r="M2613"/>
  <c r="N2612"/>
  <c r="R2611"/>
  <c r="O2611"/>
  <c r="P2611"/>
  <c r="W2611"/>
  <c r="Q2611"/>
  <c r="R2612"/>
  <c r="O2612"/>
  <c r="P2612"/>
  <c r="M2614"/>
  <c r="N2613"/>
  <c r="O2613"/>
  <c r="P2613"/>
  <c r="R2613"/>
  <c r="W2612"/>
  <c r="Q2612"/>
  <c r="M2615"/>
  <c r="N2614"/>
  <c r="R2614"/>
  <c r="O2614"/>
  <c r="W2613"/>
  <c r="P2614"/>
  <c r="Q2613"/>
  <c r="N2615"/>
  <c r="M2616"/>
  <c r="R2615"/>
  <c r="O2615"/>
  <c r="P2615"/>
  <c r="N2616"/>
  <c r="M2617"/>
  <c r="W2614"/>
  <c r="Q2614"/>
  <c r="R2616"/>
  <c r="O2616"/>
  <c r="P2616"/>
  <c r="N2617"/>
  <c r="M2618"/>
  <c r="W2615"/>
  <c r="Q2615"/>
  <c r="O2617"/>
  <c r="P2617"/>
  <c r="R2617"/>
  <c r="M2619"/>
  <c r="N2618"/>
  <c r="W2616"/>
  <c r="Q2616"/>
  <c r="M2620"/>
  <c r="N2619"/>
  <c r="W2617"/>
  <c r="Q2617"/>
  <c r="R2618"/>
  <c r="O2618"/>
  <c r="P2618"/>
  <c r="W2618"/>
  <c r="Q2618"/>
  <c r="M2621"/>
  <c r="N2620"/>
  <c r="R2619"/>
  <c r="O2619"/>
  <c r="P2619"/>
  <c r="W2619"/>
  <c r="Q2619"/>
  <c r="O2620"/>
  <c r="P2620"/>
  <c r="R2620"/>
  <c r="M2622"/>
  <c r="N2621"/>
  <c r="R2621"/>
  <c r="O2621"/>
  <c r="P2621"/>
  <c r="M2623"/>
  <c r="N2622"/>
  <c r="W2620"/>
  <c r="Q2620"/>
  <c r="M2624"/>
  <c r="N2623"/>
  <c r="O2622"/>
  <c r="P2622"/>
  <c r="R2622"/>
  <c r="W2621"/>
  <c r="Q2621"/>
  <c r="W2622"/>
  <c r="Q2622"/>
  <c r="M2625"/>
  <c r="N2624"/>
  <c r="O2623"/>
  <c r="P2623"/>
  <c r="R2623"/>
  <c r="R2624"/>
  <c r="O2624"/>
  <c r="P2624"/>
  <c r="W2623"/>
  <c r="Q2623"/>
  <c r="N2625"/>
  <c r="M2626"/>
  <c r="M2627"/>
  <c r="N2626"/>
  <c r="R2625"/>
  <c r="O2625"/>
  <c r="P2625"/>
  <c r="W2624"/>
  <c r="Q2624"/>
  <c r="M2628"/>
  <c r="N2627"/>
  <c r="W2625"/>
  <c r="Q2625"/>
  <c r="R2626"/>
  <c r="O2626"/>
  <c r="P2626"/>
  <c r="W2626"/>
  <c r="Q2626"/>
  <c r="M2629"/>
  <c r="N2628"/>
  <c r="R2627"/>
  <c r="O2627"/>
  <c r="P2627"/>
  <c r="W2627"/>
  <c r="Q2627"/>
  <c r="O2628"/>
  <c r="P2628"/>
  <c r="R2628"/>
  <c r="M2630"/>
  <c r="N2629"/>
  <c r="R2629"/>
  <c r="O2629"/>
  <c r="P2629"/>
  <c r="M2631"/>
  <c r="N2630"/>
  <c r="W2628"/>
  <c r="Q2628"/>
  <c r="N2631"/>
  <c r="M2632"/>
  <c r="R2630"/>
  <c r="O2630"/>
  <c r="P2630"/>
  <c r="W2629"/>
  <c r="Q2629"/>
  <c r="R2631"/>
  <c r="O2631"/>
  <c r="P2631"/>
  <c r="W2630"/>
  <c r="Q2630"/>
  <c r="M2633"/>
  <c r="N2632"/>
  <c r="R2632"/>
  <c r="O2632"/>
  <c r="P2632"/>
  <c r="N2633"/>
  <c r="M2634"/>
  <c r="W2631"/>
  <c r="Q2631"/>
  <c r="R2633"/>
  <c r="O2633"/>
  <c r="P2633"/>
  <c r="M2635"/>
  <c r="N2634"/>
  <c r="W2632"/>
  <c r="Q2632"/>
  <c r="M2636"/>
  <c r="N2635"/>
  <c r="R2634"/>
  <c r="O2634"/>
  <c r="P2634"/>
  <c r="W2633"/>
  <c r="Q2633"/>
  <c r="M2637"/>
  <c r="N2636"/>
  <c r="W2634"/>
  <c r="Q2634"/>
  <c r="R2635"/>
  <c r="O2635"/>
  <c r="P2635"/>
  <c r="W2635"/>
  <c r="Q2635"/>
  <c r="M2638"/>
  <c r="N2637"/>
  <c r="R2636"/>
  <c r="O2636"/>
  <c r="P2636"/>
  <c r="W2636"/>
  <c r="Q2636"/>
  <c r="R2637"/>
  <c r="O2637"/>
  <c r="P2637"/>
  <c r="N2638"/>
  <c r="M2639"/>
  <c r="M2640"/>
  <c r="N2639"/>
  <c r="W2637"/>
  <c r="Q2637"/>
  <c r="O2638"/>
  <c r="P2638"/>
  <c r="R2638"/>
  <c r="M2641"/>
  <c r="N2640"/>
  <c r="W2638"/>
  <c r="Q2638"/>
  <c r="R2639"/>
  <c r="O2639"/>
  <c r="P2639"/>
  <c r="W2639"/>
  <c r="Q2639"/>
  <c r="M2642"/>
  <c r="N2641"/>
  <c r="O2640"/>
  <c r="P2640"/>
  <c r="R2640"/>
  <c r="R2641"/>
  <c r="O2641"/>
  <c r="P2641"/>
  <c r="W2640"/>
  <c r="Q2640"/>
  <c r="M2643"/>
  <c r="N2642"/>
  <c r="R2642"/>
  <c r="O2642"/>
  <c r="P2642"/>
  <c r="N2643"/>
  <c r="M2644"/>
  <c r="W2641"/>
  <c r="Q2641"/>
  <c r="O2643"/>
  <c r="P2643"/>
  <c r="R2643"/>
  <c r="N2644"/>
  <c r="M2645"/>
  <c r="W2642"/>
  <c r="Q2642"/>
  <c r="R2644"/>
  <c r="O2644"/>
  <c r="P2644"/>
  <c r="W2643"/>
  <c r="Q2643"/>
  <c r="M2646"/>
  <c r="N2645"/>
  <c r="O2645"/>
  <c r="P2645"/>
  <c r="R2645"/>
  <c r="N2646"/>
  <c r="M2647"/>
  <c r="W2644"/>
  <c r="Q2644"/>
  <c r="R2646"/>
  <c r="O2646"/>
  <c r="P2646"/>
  <c r="Q2645"/>
  <c r="W2645"/>
  <c r="M2648"/>
  <c r="N2647"/>
  <c r="O2647"/>
  <c r="P2647"/>
  <c r="R2647"/>
  <c r="M2649"/>
  <c r="N2648"/>
  <c r="Q2646"/>
  <c r="W2646"/>
  <c r="M2650"/>
  <c r="N2649"/>
  <c r="Q2647"/>
  <c r="W2647"/>
  <c r="R2648"/>
  <c r="O2648"/>
  <c r="P2648"/>
  <c r="Q2648"/>
  <c r="W2648"/>
  <c r="M2651"/>
  <c r="N2650"/>
  <c r="O2649"/>
  <c r="P2649"/>
  <c r="R2649"/>
  <c r="R2650"/>
  <c r="O2650"/>
  <c r="P2650"/>
  <c r="Q2649"/>
  <c r="W2649"/>
  <c r="N2651"/>
  <c r="M2652"/>
  <c r="M2653"/>
  <c r="N2652"/>
  <c r="R2651"/>
  <c r="O2651"/>
  <c r="P2651"/>
  <c r="Q2650"/>
  <c r="W2650"/>
  <c r="M2654"/>
  <c r="N2653"/>
  <c r="Q2651"/>
  <c r="W2651"/>
  <c r="R2652"/>
  <c r="O2652"/>
  <c r="P2652"/>
  <c r="Q2652"/>
  <c r="W2652"/>
  <c r="M2655"/>
  <c r="N2654"/>
  <c r="R2653"/>
  <c r="O2653"/>
  <c r="P2653"/>
  <c r="Q2653"/>
  <c r="W2653"/>
  <c r="R2654"/>
  <c r="O2654"/>
  <c r="P2654"/>
  <c r="M2656"/>
  <c r="N2655"/>
  <c r="O2655"/>
  <c r="P2655"/>
  <c r="R2655"/>
  <c r="Q2654"/>
  <c r="W2654"/>
  <c r="M2657"/>
  <c r="N2656"/>
  <c r="O2656"/>
  <c r="P2656"/>
  <c r="R2656"/>
  <c r="Q2655"/>
  <c r="W2655"/>
  <c r="M2658"/>
  <c r="N2657"/>
  <c r="O2657"/>
  <c r="P2657"/>
  <c r="R2657"/>
  <c r="Q2656"/>
  <c r="W2656"/>
  <c r="M2659"/>
  <c r="N2658"/>
  <c r="O2658"/>
  <c r="P2658"/>
  <c r="R2658"/>
  <c r="Q2657"/>
  <c r="W2657"/>
  <c r="N2659"/>
  <c r="M2660"/>
  <c r="N2660"/>
  <c r="M2661"/>
  <c r="Q2658"/>
  <c r="W2658"/>
  <c r="O2659"/>
  <c r="P2659"/>
  <c r="R2659"/>
  <c r="R2660"/>
  <c r="O2660"/>
  <c r="P2660"/>
  <c r="Q2659"/>
  <c r="W2659"/>
  <c r="N2661"/>
  <c r="M2662"/>
  <c r="M2663"/>
  <c r="N2662"/>
  <c r="R2661"/>
  <c r="O2661"/>
  <c r="P2661"/>
  <c r="Q2660"/>
  <c r="W2660"/>
  <c r="M2664"/>
  <c r="N2663"/>
  <c r="Q2661"/>
  <c r="W2661"/>
  <c r="R2662"/>
  <c r="O2662"/>
  <c r="P2662"/>
  <c r="Q2662"/>
  <c r="W2662"/>
  <c r="M2665"/>
  <c r="N2664"/>
  <c r="R2663"/>
  <c r="O2663"/>
  <c r="P2663"/>
  <c r="Q2663"/>
  <c r="W2663"/>
  <c r="R2664"/>
  <c r="O2664"/>
  <c r="P2664"/>
  <c r="M2666"/>
  <c r="N2665"/>
  <c r="R2665"/>
  <c r="O2665"/>
  <c r="P2665"/>
  <c r="Q2664"/>
  <c r="W2664"/>
  <c r="M2667"/>
  <c r="N2666"/>
  <c r="O2666"/>
  <c r="P2666"/>
  <c r="R2666"/>
  <c r="M2668"/>
  <c r="N2667"/>
  <c r="Q2665"/>
  <c r="W2665"/>
  <c r="M2669"/>
  <c r="N2668"/>
  <c r="Q2666"/>
  <c r="W2666"/>
  <c r="R2667"/>
  <c r="O2667"/>
  <c r="P2667"/>
  <c r="Q2667"/>
  <c r="W2667"/>
  <c r="M2670"/>
  <c r="N2669"/>
  <c r="O2668"/>
  <c r="P2668"/>
  <c r="R2668"/>
  <c r="O2669"/>
  <c r="P2669"/>
  <c r="R2669"/>
  <c r="Q2668"/>
  <c r="W2668"/>
  <c r="N2670"/>
  <c r="M2671"/>
  <c r="M2672"/>
  <c r="N2671"/>
  <c r="Q2669"/>
  <c r="W2669"/>
  <c r="R2670"/>
  <c r="O2670"/>
  <c r="P2670"/>
  <c r="Q2670"/>
  <c r="W2670"/>
  <c r="M2673"/>
  <c r="N2672"/>
  <c r="R2671"/>
  <c r="O2671"/>
  <c r="P2671"/>
  <c r="Q2671"/>
  <c r="W2671"/>
  <c r="O2672"/>
  <c r="P2672"/>
  <c r="R2672"/>
  <c r="M2674"/>
  <c r="N2673"/>
  <c r="O2673"/>
  <c r="P2673"/>
  <c r="R2673"/>
  <c r="M2675"/>
  <c r="N2674"/>
  <c r="Q2672"/>
  <c r="W2672"/>
  <c r="M2676"/>
  <c r="N2675"/>
  <c r="Q2673"/>
  <c r="W2673"/>
  <c r="O2674"/>
  <c r="P2674"/>
  <c r="R2674"/>
  <c r="M2677"/>
  <c r="N2676"/>
  <c r="Q2674"/>
  <c r="W2674"/>
  <c r="O2675"/>
  <c r="P2675"/>
  <c r="R2675"/>
  <c r="M2678"/>
  <c r="N2677"/>
  <c r="Q2675"/>
  <c r="W2675"/>
  <c r="O2676"/>
  <c r="P2676"/>
  <c r="R2676"/>
  <c r="M2679"/>
  <c r="N2678"/>
  <c r="Q2676"/>
  <c r="W2676"/>
  <c r="O2677"/>
  <c r="P2677"/>
  <c r="R2677"/>
  <c r="M2680"/>
  <c r="N2679"/>
  <c r="Q2677"/>
  <c r="W2677"/>
  <c r="O2678"/>
  <c r="P2678"/>
  <c r="R2678"/>
  <c r="M2681"/>
  <c r="N2680"/>
  <c r="Q2678"/>
  <c r="W2678"/>
  <c r="R2679"/>
  <c r="O2679"/>
  <c r="P2679"/>
  <c r="Q2679"/>
  <c r="W2679"/>
  <c r="M2682"/>
  <c r="N2681"/>
  <c r="O2680"/>
  <c r="P2680"/>
  <c r="R2680"/>
  <c r="O2681"/>
  <c r="P2681"/>
  <c r="R2681"/>
  <c r="Q2680"/>
  <c r="W2680"/>
  <c r="M2683"/>
  <c r="N2682"/>
  <c r="R2682"/>
  <c r="O2682"/>
  <c r="P2682"/>
  <c r="Q2681"/>
  <c r="W2681"/>
  <c r="M2684"/>
  <c r="N2683"/>
  <c r="R2683"/>
  <c r="O2683"/>
  <c r="P2683"/>
  <c r="M2685"/>
  <c r="N2684"/>
  <c r="Q2682"/>
  <c r="W2682"/>
  <c r="M2686"/>
  <c r="N2685"/>
  <c r="O2684"/>
  <c r="P2684"/>
  <c r="R2684"/>
  <c r="Q2683"/>
  <c r="W2683"/>
  <c r="Q2684"/>
  <c r="W2684"/>
  <c r="M2687"/>
  <c r="N2686"/>
  <c r="R2685"/>
  <c r="O2685"/>
  <c r="P2685"/>
  <c r="Q2685"/>
  <c r="W2685"/>
  <c r="R2686"/>
  <c r="O2686"/>
  <c r="P2686"/>
  <c r="M2688"/>
  <c r="N2687"/>
  <c r="R2687"/>
  <c r="O2687"/>
  <c r="P2687"/>
  <c r="Q2686"/>
  <c r="W2686"/>
  <c r="N2688"/>
  <c r="M2689"/>
  <c r="M2690"/>
  <c r="N2689"/>
  <c r="R2688"/>
  <c r="O2688"/>
  <c r="P2688"/>
  <c r="Q2687"/>
  <c r="W2687"/>
  <c r="M2691"/>
  <c r="N2690"/>
  <c r="Q2688"/>
  <c r="W2688"/>
  <c r="O2689"/>
  <c r="P2689"/>
  <c r="R2689"/>
  <c r="M2692"/>
  <c r="N2691"/>
  <c r="Q2689"/>
  <c r="W2689"/>
  <c r="O2690"/>
  <c r="P2690"/>
  <c r="R2690"/>
  <c r="N2692"/>
  <c r="M2693"/>
  <c r="Q2690"/>
  <c r="W2690"/>
  <c r="R2691"/>
  <c r="O2691"/>
  <c r="P2691"/>
  <c r="Q2691"/>
  <c r="W2691"/>
  <c r="O2692"/>
  <c r="P2692"/>
  <c r="R2692"/>
  <c r="M2694"/>
  <c r="N2693"/>
  <c r="O2693"/>
  <c r="P2693"/>
  <c r="R2693"/>
  <c r="M2695"/>
  <c r="N2694"/>
  <c r="Q2692"/>
  <c r="W2692"/>
  <c r="M2696"/>
  <c r="N2695"/>
  <c r="Q2693"/>
  <c r="W2693"/>
  <c r="R2694"/>
  <c r="O2694"/>
  <c r="P2694"/>
  <c r="Q2694"/>
  <c r="W2694"/>
  <c r="M2697"/>
  <c r="N2696"/>
  <c r="R2695"/>
  <c r="O2695"/>
  <c r="P2695"/>
  <c r="Q2695"/>
  <c r="W2695"/>
  <c r="R2696"/>
  <c r="O2696"/>
  <c r="P2696"/>
  <c r="M2698"/>
  <c r="N2697"/>
  <c r="R2697"/>
  <c r="O2697"/>
  <c r="P2697"/>
  <c r="Q2696"/>
  <c r="W2696"/>
  <c r="M2699"/>
  <c r="N2698"/>
  <c r="O2698"/>
  <c r="P2698"/>
  <c r="R2698"/>
  <c r="M2700"/>
  <c r="N2699"/>
  <c r="Q2697"/>
  <c r="W2697"/>
  <c r="M2701"/>
  <c r="N2700"/>
  <c r="Q2698"/>
  <c r="W2698"/>
  <c r="R2699"/>
  <c r="O2699"/>
  <c r="P2699"/>
  <c r="Q2699"/>
  <c r="W2699"/>
  <c r="M2702"/>
  <c r="N2701"/>
  <c r="O2700"/>
  <c r="P2700"/>
  <c r="R2700"/>
  <c r="O2701"/>
  <c r="P2701"/>
  <c r="R2701"/>
  <c r="Q2700"/>
  <c r="W2700"/>
  <c r="M2703"/>
  <c r="N2702"/>
  <c r="O2702"/>
  <c r="P2702"/>
  <c r="R2702"/>
  <c r="Q2701"/>
  <c r="W2701"/>
  <c r="M2704"/>
  <c r="N2703"/>
  <c r="O2703"/>
  <c r="P2703"/>
  <c r="R2703"/>
  <c r="Q2702"/>
  <c r="W2702"/>
  <c r="M2705"/>
  <c r="N2704"/>
  <c r="R2704"/>
  <c r="O2704"/>
  <c r="P2704"/>
  <c r="Q2703"/>
  <c r="W2703"/>
  <c r="N2705"/>
  <c r="M2706"/>
  <c r="M2707"/>
  <c r="N2706"/>
  <c r="R2705"/>
  <c r="O2705"/>
  <c r="P2705"/>
  <c r="Q2704"/>
  <c r="W2704"/>
  <c r="N2707"/>
  <c r="M2708"/>
  <c r="Q2705"/>
  <c r="W2705"/>
  <c r="R2706"/>
  <c r="O2706"/>
  <c r="P2706"/>
  <c r="Q2706"/>
  <c r="W2706"/>
  <c r="R2707"/>
  <c r="O2707"/>
  <c r="P2707"/>
  <c r="M2709"/>
  <c r="N2708"/>
  <c r="R2708"/>
  <c r="O2708"/>
  <c r="P2708"/>
  <c r="Q2707"/>
  <c r="W2707"/>
  <c r="M2710"/>
  <c r="N2709"/>
  <c r="R2709"/>
  <c r="O2709"/>
  <c r="P2709"/>
  <c r="M2711"/>
  <c r="N2710"/>
  <c r="Q2708"/>
  <c r="W2708"/>
  <c r="M2712"/>
  <c r="N2711"/>
  <c r="R2710"/>
  <c r="O2710"/>
  <c r="P2710"/>
  <c r="Q2709"/>
  <c r="W2709"/>
  <c r="M2713"/>
  <c r="N2712"/>
  <c r="Q2710"/>
  <c r="W2710"/>
  <c r="R2711"/>
  <c r="O2711"/>
  <c r="P2711"/>
  <c r="Q2711"/>
  <c r="W2711"/>
  <c r="M2714"/>
  <c r="N2713"/>
  <c r="R2712"/>
  <c r="O2712"/>
  <c r="P2712"/>
  <c r="Q2712"/>
  <c r="W2712"/>
  <c r="R2713"/>
  <c r="O2713"/>
  <c r="P2713"/>
  <c r="M2715"/>
  <c r="N2714"/>
  <c r="R2714"/>
  <c r="O2714"/>
  <c r="P2714"/>
  <c r="Q2713"/>
  <c r="W2713"/>
  <c r="M2716"/>
  <c r="N2715"/>
  <c r="O2715"/>
  <c r="P2715"/>
  <c r="R2715"/>
  <c r="M2717"/>
  <c r="N2716"/>
  <c r="Q2714"/>
  <c r="W2714"/>
  <c r="M2718"/>
  <c r="N2717"/>
  <c r="Q2715"/>
  <c r="W2715"/>
  <c r="R2716"/>
  <c r="O2716"/>
  <c r="P2716"/>
  <c r="Q2716"/>
  <c r="W2716"/>
  <c r="M2719"/>
  <c r="N2718"/>
  <c r="R2717"/>
  <c r="O2717"/>
  <c r="P2717"/>
  <c r="Q2717"/>
  <c r="W2717"/>
  <c r="R2718"/>
  <c r="O2718"/>
  <c r="P2718"/>
  <c r="M2720"/>
  <c r="N2719"/>
  <c r="R2719"/>
  <c r="O2719"/>
  <c r="P2719"/>
  <c r="Q2718"/>
  <c r="W2718"/>
  <c r="M2721"/>
  <c r="N2720"/>
  <c r="O2720"/>
  <c r="P2720"/>
  <c r="R2720"/>
  <c r="M2722"/>
  <c r="N2721"/>
  <c r="Q2719"/>
  <c r="W2719"/>
  <c r="N2722"/>
  <c r="M2723"/>
  <c r="Q2720"/>
  <c r="W2720"/>
  <c r="O2721"/>
  <c r="P2721"/>
  <c r="R2721"/>
  <c r="O2722"/>
  <c r="P2722"/>
  <c r="R2722"/>
  <c r="Q2721"/>
  <c r="W2721"/>
  <c r="M2724"/>
  <c r="N2723"/>
  <c r="R2723"/>
  <c r="O2723"/>
  <c r="P2723"/>
  <c r="Q2722"/>
  <c r="W2722"/>
  <c r="N2724"/>
  <c r="M2725"/>
  <c r="M2726"/>
  <c r="N2725"/>
  <c r="R2724"/>
  <c r="O2724"/>
  <c r="P2724"/>
  <c r="Q2723"/>
  <c r="W2723"/>
  <c r="M2727"/>
  <c r="N2726"/>
  <c r="Q2724"/>
  <c r="W2724"/>
  <c r="R2725"/>
  <c r="O2725"/>
  <c r="P2725"/>
  <c r="Q2725"/>
  <c r="W2725"/>
  <c r="M2728"/>
  <c r="N2727"/>
  <c r="R2726"/>
  <c r="O2726"/>
  <c r="P2726"/>
  <c r="Q2726"/>
  <c r="W2726"/>
  <c r="O2727"/>
  <c r="P2727"/>
  <c r="R2727"/>
  <c r="M2729"/>
  <c r="N2728"/>
  <c r="R2728"/>
  <c r="O2728"/>
  <c r="P2728"/>
  <c r="M2730"/>
  <c r="N2729"/>
  <c r="Q2727"/>
  <c r="W2727"/>
  <c r="M2731"/>
  <c r="N2730"/>
  <c r="O2729"/>
  <c r="P2729"/>
  <c r="R2729"/>
  <c r="Q2728"/>
  <c r="W2728"/>
  <c r="Q2729"/>
  <c r="W2729"/>
  <c r="M2732"/>
  <c r="N2731"/>
  <c r="R2730"/>
  <c r="O2730"/>
  <c r="P2730"/>
  <c r="Q2730"/>
  <c r="W2730"/>
  <c r="R2731"/>
  <c r="O2731"/>
  <c r="P2731"/>
  <c r="M2733"/>
  <c r="N2732"/>
  <c r="R2732"/>
  <c r="O2732"/>
  <c r="P2732"/>
  <c r="Q2731"/>
  <c r="W2731"/>
  <c r="M2734"/>
  <c r="N2733"/>
  <c r="R2733"/>
  <c r="O2733"/>
  <c r="P2733"/>
  <c r="M2735"/>
  <c r="N2734"/>
  <c r="Q2732"/>
  <c r="W2732"/>
  <c r="M2736"/>
  <c r="N2735"/>
  <c r="O2734"/>
  <c r="P2734"/>
  <c r="R2734"/>
  <c r="Q2733"/>
  <c r="W2733"/>
  <c r="Q2734"/>
  <c r="W2734"/>
  <c r="M2737"/>
  <c r="N2736"/>
  <c r="R2735"/>
  <c r="O2735"/>
  <c r="P2735"/>
  <c r="Q2735"/>
  <c r="W2735"/>
  <c r="R2736"/>
  <c r="O2736"/>
  <c r="P2736"/>
  <c r="N2737"/>
  <c r="M2738"/>
  <c r="M2739"/>
  <c r="N2738"/>
  <c r="Q2736"/>
  <c r="W2736"/>
  <c r="O2737"/>
  <c r="P2737"/>
  <c r="R2737"/>
  <c r="M2740"/>
  <c r="N2739"/>
  <c r="Q2737"/>
  <c r="W2737"/>
  <c r="R2738"/>
  <c r="O2738"/>
  <c r="P2738"/>
  <c r="Q2738"/>
  <c r="W2738"/>
  <c r="M2741"/>
  <c r="N2740"/>
  <c r="O2739"/>
  <c r="P2739"/>
  <c r="R2739"/>
  <c r="R2740"/>
  <c r="O2740"/>
  <c r="P2740"/>
  <c r="Q2739"/>
  <c r="W2739"/>
  <c r="M2742"/>
  <c r="N2741"/>
  <c r="R2741"/>
  <c r="O2741"/>
  <c r="P2741"/>
  <c r="M2743"/>
  <c r="N2742"/>
  <c r="Q2740"/>
  <c r="W2740"/>
  <c r="M2744"/>
  <c r="N2743"/>
  <c r="O2742"/>
  <c r="P2742"/>
  <c r="R2742"/>
  <c r="Q2741"/>
  <c r="W2741"/>
  <c r="Q2742"/>
  <c r="W2742"/>
  <c r="M2745"/>
  <c r="N2744"/>
  <c r="R2743"/>
  <c r="O2743"/>
  <c r="P2743"/>
  <c r="Q2743"/>
  <c r="W2743"/>
  <c r="R2744"/>
  <c r="O2744"/>
  <c r="P2744"/>
  <c r="M2746"/>
  <c r="N2745"/>
  <c r="O2745"/>
  <c r="P2745"/>
  <c r="R2745"/>
  <c r="Q2744"/>
  <c r="W2744"/>
  <c r="M2747"/>
  <c r="N2746"/>
  <c r="O2746"/>
  <c r="P2746"/>
  <c r="R2746"/>
  <c r="Q2745"/>
  <c r="W2745"/>
  <c r="M2748"/>
  <c r="N2747"/>
  <c r="R2747"/>
  <c r="O2747"/>
  <c r="P2747"/>
  <c r="Q2746"/>
  <c r="W2746"/>
  <c r="M2749"/>
  <c r="N2748"/>
  <c r="O2748"/>
  <c r="P2748"/>
  <c r="R2748"/>
  <c r="M2750"/>
  <c r="N2749"/>
  <c r="Q2747"/>
  <c r="W2747"/>
  <c r="N2750"/>
  <c r="M2751"/>
  <c r="Q2748"/>
  <c r="W2748"/>
  <c r="R2749"/>
  <c r="O2749"/>
  <c r="P2749"/>
  <c r="Q2749"/>
  <c r="W2749"/>
  <c r="R2750"/>
  <c r="O2750"/>
  <c r="P2750"/>
  <c r="M2752"/>
  <c r="N2751"/>
  <c r="O2751"/>
  <c r="P2751"/>
  <c r="R2751"/>
  <c r="Q2750"/>
  <c r="W2750"/>
  <c r="M2753"/>
  <c r="N2752"/>
  <c r="R2752"/>
  <c r="O2752"/>
  <c r="P2752"/>
  <c r="Q2751"/>
  <c r="W2751"/>
  <c r="M2754"/>
  <c r="N2753"/>
  <c r="R2753"/>
  <c r="O2753"/>
  <c r="P2753"/>
  <c r="M2755"/>
  <c r="N2754"/>
  <c r="Q2752"/>
  <c r="W2752"/>
  <c r="M2756"/>
  <c r="N2755"/>
  <c r="R2754"/>
  <c r="O2754"/>
  <c r="P2754"/>
  <c r="Q2753"/>
  <c r="W2753"/>
  <c r="M2757"/>
  <c r="N2756"/>
  <c r="Q2754"/>
  <c r="W2754"/>
  <c r="R2755"/>
  <c r="O2755"/>
  <c r="P2755"/>
  <c r="Q2755"/>
  <c r="W2755"/>
  <c r="N2757"/>
  <c r="M2758"/>
  <c r="R2756"/>
  <c r="O2756"/>
  <c r="P2756"/>
  <c r="Q2756"/>
  <c r="W2756"/>
  <c r="M2759"/>
  <c r="N2758"/>
  <c r="R2757"/>
  <c r="O2757"/>
  <c r="P2757"/>
  <c r="Q2757"/>
  <c r="W2757"/>
  <c r="R2758"/>
  <c r="O2758"/>
  <c r="P2758"/>
  <c r="N2759"/>
  <c r="M2760"/>
  <c r="M2761"/>
  <c r="N2760"/>
  <c r="Q2758"/>
  <c r="W2758"/>
  <c r="O2759"/>
  <c r="P2759"/>
  <c r="R2759"/>
  <c r="N2761"/>
  <c r="M2762"/>
  <c r="Q2759"/>
  <c r="W2759"/>
  <c r="R2760"/>
  <c r="O2760"/>
  <c r="P2760"/>
  <c r="Q2760"/>
  <c r="W2760"/>
  <c r="R2761"/>
  <c r="O2761"/>
  <c r="P2761"/>
  <c r="M2763"/>
  <c r="N2762"/>
  <c r="R2762"/>
  <c r="O2762"/>
  <c r="P2762"/>
  <c r="Q2761"/>
  <c r="W2761"/>
  <c r="M2764"/>
  <c r="N2763"/>
  <c r="R2763"/>
  <c r="O2763"/>
  <c r="P2763"/>
  <c r="M2765"/>
  <c r="N2764"/>
  <c r="Q2762"/>
  <c r="W2762"/>
  <c r="M2766"/>
  <c r="N2765"/>
  <c r="O2764"/>
  <c r="P2764"/>
  <c r="R2764"/>
  <c r="Q2763"/>
  <c r="W2763"/>
  <c r="Q2764"/>
  <c r="W2764"/>
  <c r="M2767"/>
  <c r="N2766"/>
  <c r="O2765"/>
  <c r="P2765"/>
  <c r="R2765"/>
  <c r="O2766"/>
  <c r="P2766"/>
  <c r="R2766"/>
  <c r="Q2765"/>
  <c r="W2765"/>
  <c r="M2768"/>
  <c r="N2767"/>
  <c r="R2767"/>
  <c r="O2767"/>
  <c r="P2767"/>
  <c r="Q2766"/>
  <c r="W2766"/>
  <c r="M2769"/>
  <c r="N2768"/>
  <c r="O2768"/>
  <c r="P2768"/>
  <c r="R2768"/>
  <c r="N2769"/>
  <c r="M2770"/>
  <c r="Q2767"/>
  <c r="W2767"/>
  <c r="R2769"/>
  <c r="O2769"/>
  <c r="P2769"/>
  <c r="Q2768"/>
  <c r="W2768"/>
  <c r="N2770"/>
  <c r="M2771"/>
  <c r="N2771"/>
  <c r="M2772"/>
  <c r="R2770"/>
  <c r="O2770"/>
  <c r="P2770"/>
  <c r="Q2769"/>
  <c r="W2769"/>
  <c r="R2771"/>
  <c r="O2771"/>
  <c r="P2771"/>
  <c r="Q2770"/>
  <c r="W2770"/>
  <c r="M2773"/>
  <c r="N2772"/>
  <c r="R2772"/>
  <c r="O2772"/>
  <c r="P2772"/>
  <c r="M2774"/>
  <c r="N2773"/>
  <c r="Q2771"/>
  <c r="W2771"/>
  <c r="M2775"/>
  <c r="N2774"/>
  <c r="O2773"/>
  <c r="P2773"/>
  <c r="R2773"/>
  <c r="Q2772"/>
  <c r="W2772"/>
  <c r="Q2773"/>
  <c r="W2773"/>
  <c r="M2776"/>
  <c r="N2775"/>
  <c r="O2774"/>
  <c r="P2774"/>
  <c r="R2774"/>
  <c r="O2775"/>
  <c r="P2775"/>
  <c r="R2775"/>
  <c r="Q2774"/>
  <c r="W2774"/>
  <c r="M2777"/>
  <c r="N2776"/>
  <c r="O2776"/>
  <c r="P2776"/>
  <c r="R2776"/>
  <c r="Q2775"/>
  <c r="W2775"/>
  <c r="M2778"/>
  <c r="N2777"/>
  <c r="R2777"/>
  <c r="O2777"/>
  <c r="P2777"/>
  <c r="Q2776"/>
  <c r="W2776"/>
  <c r="N2778"/>
  <c r="M2779"/>
  <c r="N2779"/>
  <c r="M2780"/>
  <c r="R2778"/>
  <c r="O2778"/>
  <c r="P2778"/>
  <c r="Q2777"/>
  <c r="W2777"/>
  <c r="O2779"/>
  <c r="P2779"/>
  <c r="R2779"/>
  <c r="Q2778"/>
  <c r="W2778"/>
  <c r="M2781"/>
  <c r="N2780"/>
  <c r="R2780"/>
  <c r="O2780"/>
  <c r="P2780"/>
  <c r="Q2779"/>
  <c r="W2779"/>
  <c r="M2782"/>
  <c r="N2781"/>
  <c r="R2781"/>
  <c r="O2781"/>
  <c r="P2781"/>
  <c r="M2783"/>
  <c r="N2782"/>
  <c r="Q2780"/>
  <c r="W2780"/>
  <c r="M2784"/>
  <c r="N2783"/>
  <c r="R2782"/>
  <c r="O2782"/>
  <c r="P2782"/>
  <c r="Q2781"/>
  <c r="W2781"/>
  <c r="M2785"/>
  <c r="N2784"/>
  <c r="Q2782"/>
  <c r="W2782"/>
  <c r="R2783"/>
  <c r="O2783"/>
  <c r="P2783"/>
  <c r="Q2783"/>
  <c r="W2783"/>
  <c r="M2786"/>
  <c r="N2785"/>
  <c r="R2784"/>
  <c r="O2784"/>
  <c r="P2784"/>
  <c r="Q2784"/>
  <c r="W2784"/>
  <c r="R2785"/>
  <c r="O2785"/>
  <c r="P2785"/>
  <c r="M2787"/>
  <c r="N2786"/>
  <c r="R2786"/>
  <c r="O2786"/>
  <c r="P2786"/>
  <c r="Q2785"/>
  <c r="W2785"/>
  <c r="N2787"/>
  <c r="M2788"/>
  <c r="N2788"/>
  <c r="M2789"/>
  <c r="R2787"/>
  <c r="O2787"/>
  <c r="P2787"/>
  <c r="Q2786"/>
  <c r="W2786"/>
  <c r="R2788"/>
  <c r="O2788"/>
  <c r="P2788"/>
  <c r="Q2787"/>
  <c r="W2787"/>
  <c r="M2790"/>
  <c r="N2789"/>
  <c r="R2789"/>
  <c r="O2789"/>
  <c r="P2789"/>
  <c r="M2791"/>
  <c r="N2790"/>
  <c r="Q2788"/>
  <c r="W2788"/>
  <c r="M2792"/>
  <c r="N2791"/>
  <c r="R2790"/>
  <c r="O2790"/>
  <c r="P2790"/>
  <c r="Q2789"/>
  <c r="W2789"/>
  <c r="M2793"/>
  <c r="N2792"/>
  <c r="Q2790"/>
  <c r="W2790"/>
  <c r="O2791"/>
  <c r="P2791"/>
  <c r="R2791"/>
  <c r="N2793"/>
  <c r="M2794"/>
  <c r="Q2791"/>
  <c r="W2791"/>
  <c r="R2792"/>
  <c r="O2792"/>
  <c r="P2792"/>
  <c r="Q2792"/>
  <c r="W2792"/>
  <c r="R2793"/>
  <c r="O2793"/>
  <c r="P2793"/>
  <c r="M2795"/>
  <c r="N2794"/>
  <c r="R2794"/>
  <c r="O2794"/>
  <c r="P2794"/>
  <c r="Q2793"/>
  <c r="W2793"/>
  <c r="M2796"/>
  <c r="N2795"/>
  <c r="R2795"/>
  <c r="O2795"/>
  <c r="P2795"/>
  <c r="M2797"/>
  <c r="N2796"/>
  <c r="Q2794"/>
  <c r="W2794"/>
  <c r="M2798"/>
  <c r="N2797"/>
  <c r="R2796"/>
  <c r="O2796"/>
  <c r="P2796"/>
  <c r="Q2795"/>
  <c r="W2795"/>
  <c r="M2799"/>
  <c r="N2798"/>
  <c r="Q2796"/>
  <c r="W2796"/>
  <c r="R2797"/>
  <c r="O2797"/>
  <c r="P2797"/>
  <c r="Q2797"/>
  <c r="W2797"/>
  <c r="M2800"/>
  <c r="N2799"/>
  <c r="O2798"/>
  <c r="P2798"/>
  <c r="R2798"/>
  <c r="O2799"/>
  <c r="P2799"/>
  <c r="R2799"/>
  <c r="Q2798"/>
  <c r="W2798"/>
  <c r="M2801"/>
  <c r="N2800"/>
  <c r="R2800"/>
  <c r="O2800"/>
  <c r="P2800"/>
  <c r="Q2799"/>
  <c r="W2799"/>
  <c r="M2802"/>
  <c r="N2801"/>
  <c r="O2801"/>
  <c r="P2801"/>
  <c r="R2801"/>
  <c r="N2802"/>
  <c r="M2803"/>
  <c r="Q2800"/>
  <c r="W2800"/>
  <c r="R2802"/>
  <c r="O2802"/>
  <c r="P2802"/>
  <c r="Q2801"/>
  <c r="W2801"/>
  <c r="N2803"/>
  <c r="M2804"/>
  <c r="N2804"/>
  <c r="M2805"/>
  <c r="R2803"/>
  <c r="O2803"/>
  <c r="P2803"/>
  <c r="Q2802"/>
  <c r="W2802"/>
  <c r="O2804"/>
  <c r="P2804"/>
  <c r="R2804"/>
  <c r="Q2803"/>
  <c r="W2803"/>
  <c r="M2806"/>
  <c r="N2805"/>
  <c r="O2805"/>
  <c r="P2805"/>
  <c r="R2805"/>
  <c r="Q2804"/>
  <c r="W2804"/>
  <c r="M2807"/>
  <c r="N2806"/>
  <c r="R2806"/>
  <c r="O2806"/>
  <c r="P2806"/>
  <c r="Q2805"/>
  <c r="W2805"/>
  <c r="M2808"/>
  <c r="N2807"/>
  <c r="R2807"/>
  <c r="O2807"/>
  <c r="P2807"/>
  <c r="M2809"/>
  <c r="N2808"/>
  <c r="Q2806"/>
  <c r="W2806"/>
  <c r="M2810"/>
  <c r="N2809"/>
  <c r="O2808"/>
  <c r="P2808"/>
  <c r="R2808"/>
  <c r="Q2807"/>
  <c r="W2807"/>
  <c r="Q2808"/>
  <c r="W2808"/>
  <c r="M2811"/>
  <c r="N2810"/>
  <c r="R2809"/>
  <c r="O2809"/>
  <c r="P2809"/>
  <c r="Q2809"/>
  <c r="W2809"/>
  <c r="R2810"/>
  <c r="O2810"/>
  <c r="P2810"/>
  <c r="M2812"/>
  <c r="N2811"/>
  <c r="R2811"/>
  <c r="O2811"/>
  <c r="P2811"/>
  <c r="Q2810"/>
  <c r="W2810"/>
  <c r="M2813"/>
  <c r="N2812"/>
  <c r="O2812"/>
  <c r="P2812"/>
  <c r="R2812"/>
  <c r="M2814"/>
  <c r="N2813"/>
  <c r="Q2811"/>
  <c r="W2811"/>
  <c r="M2815"/>
  <c r="N2814"/>
  <c r="Q2812"/>
  <c r="W2812"/>
  <c r="R2813"/>
  <c r="O2813"/>
  <c r="P2813"/>
  <c r="Q2813"/>
  <c r="W2813"/>
  <c r="M2816"/>
  <c r="N2815"/>
  <c r="R2814"/>
  <c r="O2814"/>
  <c r="P2814"/>
  <c r="Q2814"/>
  <c r="W2814"/>
  <c r="O2815"/>
  <c r="P2815"/>
  <c r="R2815"/>
  <c r="M2817"/>
  <c r="N2816"/>
  <c r="O2816"/>
  <c r="P2816"/>
  <c r="R2816"/>
  <c r="M2818"/>
  <c r="N2817"/>
  <c r="Q2815"/>
  <c r="W2815"/>
  <c r="M2819"/>
  <c r="N2818"/>
  <c r="Q2816"/>
  <c r="W2816"/>
  <c r="R2817"/>
  <c r="O2817"/>
  <c r="P2817"/>
  <c r="Q2817"/>
  <c r="W2817"/>
  <c r="M2820"/>
  <c r="N2819"/>
  <c r="O2818"/>
  <c r="P2818"/>
  <c r="R2818"/>
  <c r="R2819"/>
  <c r="O2819"/>
  <c r="P2819"/>
  <c r="Q2818"/>
  <c r="W2818"/>
  <c r="N2820"/>
  <c r="M2821"/>
  <c r="N2821"/>
  <c r="M2822"/>
  <c r="O2820"/>
  <c r="P2820"/>
  <c r="R2820"/>
  <c r="Q2819"/>
  <c r="W2819"/>
  <c r="Q2820"/>
  <c r="W2820"/>
  <c r="R2821"/>
  <c r="O2821"/>
  <c r="P2821"/>
  <c r="M2823"/>
  <c r="N2822"/>
  <c r="R2822"/>
  <c r="O2822"/>
  <c r="P2822"/>
  <c r="Q2821"/>
  <c r="W2821"/>
  <c r="M2824"/>
  <c r="N2823"/>
  <c r="R2823"/>
  <c r="O2823"/>
  <c r="P2823"/>
  <c r="M2825"/>
  <c r="N2824"/>
  <c r="Q2822"/>
  <c r="W2822"/>
  <c r="M2826"/>
  <c r="N2825"/>
  <c r="R2824"/>
  <c r="O2824"/>
  <c r="P2824"/>
  <c r="Q2823"/>
  <c r="W2823"/>
  <c r="N2826"/>
  <c r="M2827"/>
  <c r="Q2824"/>
  <c r="W2824"/>
  <c r="R2825"/>
  <c r="O2825"/>
  <c r="P2825"/>
  <c r="Q2825"/>
  <c r="W2825"/>
  <c r="R2826"/>
  <c r="O2826"/>
  <c r="P2826"/>
  <c r="M2828"/>
  <c r="N2827"/>
  <c r="R2827"/>
  <c r="O2827"/>
  <c r="P2827"/>
  <c r="Q2826"/>
  <c r="W2826"/>
  <c r="M2829"/>
  <c r="N2828"/>
  <c r="O2828"/>
  <c r="P2828"/>
  <c r="R2828"/>
  <c r="M2830"/>
  <c r="N2829"/>
  <c r="Q2827"/>
  <c r="W2827"/>
  <c r="M2831"/>
  <c r="N2830"/>
  <c r="Q2828"/>
  <c r="W2828"/>
  <c r="O2829"/>
  <c r="P2829"/>
  <c r="R2829"/>
  <c r="M2832"/>
  <c r="N2831"/>
  <c r="Q2829"/>
  <c r="W2829"/>
  <c r="R2830"/>
  <c r="O2830"/>
  <c r="P2830"/>
  <c r="Q2830"/>
  <c r="W2830"/>
  <c r="M2833"/>
  <c r="N2832"/>
  <c r="R2831"/>
  <c r="O2831"/>
  <c r="P2831"/>
  <c r="Q2831"/>
  <c r="W2831"/>
  <c r="R2832"/>
  <c r="O2832"/>
  <c r="P2832"/>
  <c r="M2834"/>
  <c r="N2833"/>
  <c r="O2833"/>
  <c r="P2833"/>
  <c r="R2833"/>
  <c r="Q2832"/>
  <c r="W2832"/>
  <c r="M2835"/>
  <c r="N2834"/>
  <c r="R2834"/>
  <c r="O2834"/>
  <c r="P2834"/>
  <c r="Q2833"/>
  <c r="W2833"/>
  <c r="N2835"/>
  <c r="M2836"/>
  <c r="M2837"/>
  <c r="N2836"/>
  <c r="O2835"/>
  <c r="P2835"/>
  <c r="R2835"/>
  <c r="Q2834"/>
  <c r="W2834"/>
  <c r="Q2835"/>
  <c r="W2835"/>
  <c r="M2838"/>
  <c r="N2837"/>
  <c r="O2836"/>
  <c r="P2836"/>
  <c r="R2836"/>
  <c r="R2837"/>
  <c r="O2837"/>
  <c r="P2837"/>
  <c r="W2836"/>
  <c r="Q2836"/>
  <c r="M2839"/>
  <c r="N2838"/>
  <c r="R2838"/>
  <c r="O2838"/>
  <c r="P2838"/>
  <c r="M2840"/>
  <c r="N2839"/>
  <c r="Q2837"/>
  <c r="W2837"/>
  <c r="M2841"/>
  <c r="N2840"/>
  <c r="R2839"/>
  <c r="O2839"/>
  <c r="P2839"/>
  <c r="Q2838"/>
  <c r="W2838"/>
  <c r="M2842"/>
  <c r="N2841"/>
  <c r="Q2839"/>
  <c r="W2839"/>
  <c r="O2840"/>
  <c r="P2840"/>
  <c r="R2840"/>
  <c r="M2843"/>
  <c r="N2842"/>
  <c r="Q2840"/>
  <c r="W2840"/>
  <c r="R2841"/>
  <c r="O2841"/>
  <c r="P2841"/>
  <c r="Q2841"/>
  <c r="W2841"/>
  <c r="M2844"/>
  <c r="N2843"/>
  <c r="R2842"/>
  <c r="O2842"/>
  <c r="P2842"/>
  <c r="Q2842"/>
  <c r="W2842"/>
  <c r="R2843"/>
  <c r="O2843"/>
  <c r="P2843"/>
  <c r="M2845"/>
  <c r="N2844"/>
  <c r="R2844"/>
  <c r="O2844"/>
  <c r="P2844"/>
  <c r="Q2843"/>
  <c r="W2843"/>
  <c r="M2846"/>
  <c r="N2845"/>
  <c r="R2845"/>
  <c r="O2845"/>
  <c r="P2845"/>
  <c r="N2846"/>
  <c r="M2847"/>
  <c r="Q2844"/>
  <c r="W2844"/>
  <c r="R2846"/>
  <c r="O2846"/>
  <c r="P2846"/>
  <c r="M2848"/>
  <c r="N2847"/>
  <c r="Q2845"/>
  <c r="W2845"/>
  <c r="M2849"/>
  <c r="N2848"/>
  <c r="O2847"/>
  <c r="P2847"/>
  <c r="R2847"/>
  <c r="Q2846"/>
  <c r="W2846"/>
  <c r="Q2847"/>
  <c r="W2847"/>
  <c r="N2849"/>
  <c r="M2850"/>
  <c r="R2848"/>
  <c r="O2848"/>
  <c r="P2848"/>
  <c r="Q2848"/>
  <c r="W2848"/>
  <c r="N2850"/>
  <c r="M2851"/>
  <c r="R2849"/>
  <c r="O2849"/>
  <c r="P2849"/>
  <c r="Q2849"/>
  <c r="W2849"/>
  <c r="M2852"/>
  <c r="N2851"/>
  <c r="O2850"/>
  <c r="P2850"/>
  <c r="R2850"/>
  <c r="R2851"/>
  <c r="O2851"/>
  <c r="P2851"/>
  <c r="Q2850"/>
  <c r="W2850"/>
  <c r="M2853"/>
  <c r="N2852"/>
  <c r="R2852"/>
  <c r="O2852"/>
  <c r="P2852"/>
  <c r="M2854"/>
  <c r="N2853"/>
  <c r="W2851"/>
  <c r="Q2851"/>
  <c r="M2855"/>
  <c r="N2854"/>
  <c r="O2853"/>
  <c r="P2853"/>
  <c r="R2853"/>
  <c r="Q2852"/>
  <c r="W2852"/>
  <c r="Q2853"/>
  <c r="W2853"/>
  <c r="M2856"/>
  <c r="N2855"/>
  <c r="R2854"/>
  <c r="O2854"/>
  <c r="P2854"/>
  <c r="Q2854"/>
  <c r="W2854"/>
  <c r="O2855"/>
  <c r="P2855"/>
  <c r="R2855"/>
  <c r="M2857"/>
  <c r="N2856"/>
  <c r="R2856"/>
  <c r="O2856"/>
  <c r="P2856"/>
  <c r="M2858"/>
  <c r="N2857"/>
  <c r="Q2855"/>
  <c r="W2855"/>
  <c r="M2859"/>
  <c r="N2858"/>
  <c r="O2857"/>
  <c r="P2857"/>
  <c r="R2857"/>
  <c r="Q2856"/>
  <c r="W2856"/>
  <c r="Q2857"/>
  <c r="W2857"/>
  <c r="M2860"/>
  <c r="N2859"/>
  <c r="O2858"/>
  <c r="P2858"/>
  <c r="R2858"/>
  <c r="R2859"/>
  <c r="O2859"/>
  <c r="P2859"/>
  <c r="W2858"/>
  <c r="Q2858"/>
  <c r="M2861"/>
  <c r="N2860"/>
  <c r="N2861"/>
  <c r="M2862"/>
  <c r="W2859"/>
  <c r="Q2859"/>
  <c r="O2860"/>
  <c r="P2860"/>
  <c r="R2860"/>
  <c r="W2860"/>
  <c r="Q2860"/>
  <c r="M2863"/>
  <c r="N2862"/>
  <c r="O2861"/>
  <c r="P2861"/>
  <c r="R2861"/>
  <c r="Q2861"/>
  <c r="W2861"/>
  <c r="M2864"/>
  <c r="N2863"/>
  <c r="O2862"/>
  <c r="P2862"/>
  <c r="R2862"/>
  <c r="W2862"/>
  <c r="Q2862"/>
  <c r="N2864"/>
  <c r="M2865"/>
  <c r="R2863"/>
  <c r="O2863"/>
  <c r="P2863"/>
  <c r="O2864"/>
  <c r="P2864"/>
  <c r="R2864"/>
  <c r="Q2863"/>
  <c r="W2863"/>
  <c r="M2866"/>
  <c r="N2865"/>
  <c r="N2866"/>
  <c r="M2867"/>
  <c r="O2865"/>
  <c r="P2865"/>
  <c r="R2865"/>
  <c r="W2864"/>
  <c r="Q2864"/>
  <c r="M2868"/>
  <c r="N2867"/>
  <c r="Q2865"/>
  <c r="W2865"/>
  <c r="O2866"/>
  <c r="P2866"/>
  <c r="R2866"/>
  <c r="W2866"/>
  <c r="Q2866"/>
  <c r="O2867"/>
  <c r="P2867"/>
  <c r="R2867"/>
  <c r="N2868"/>
  <c r="M2869"/>
  <c r="O2868"/>
  <c r="P2868"/>
  <c r="R2868"/>
  <c r="W2867"/>
  <c r="Q2867"/>
  <c r="N2869"/>
  <c r="M2870"/>
  <c r="O2869"/>
  <c r="P2869"/>
  <c r="R2869"/>
  <c r="N2870"/>
  <c r="M2871"/>
  <c r="W2868"/>
  <c r="Q2868"/>
  <c r="N2871"/>
  <c r="M2872"/>
  <c r="O2870"/>
  <c r="P2870"/>
  <c r="R2870"/>
  <c r="W2869"/>
  <c r="Q2869"/>
  <c r="N2872"/>
  <c r="M2873"/>
  <c r="W2870"/>
  <c r="Q2870"/>
  <c r="O2871"/>
  <c r="P2871"/>
  <c r="R2871"/>
  <c r="W2871"/>
  <c r="Q2871"/>
  <c r="N2873"/>
  <c r="M2874"/>
  <c r="R2872"/>
  <c r="O2872"/>
  <c r="P2872"/>
  <c r="O2873"/>
  <c r="P2873"/>
  <c r="R2873"/>
  <c r="W2872"/>
  <c r="Q2872"/>
  <c r="N2874"/>
  <c r="M2875"/>
  <c r="O2874"/>
  <c r="P2874"/>
  <c r="R2874"/>
  <c r="N2875"/>
  <c r="M2876"/>
  <c r="W2873"/>
  <c r="Q2873"/>
  <c r="N2876"/>
  <c r="M2877"/>
  <c r="O2875"/>
  <c r="P2875"/>
  <c r="R2875"/>
  <c r="W2874"/>
  <c r="Q2874"/>
  <c r="N2877"/>
  <c r="M2878"/>
  <c r="W2875"/>
  <c r="Q2875"/>
  <c r="O2876"/>
  <c r="P2876"/>
  <c r="R2876"/>
  <c r="Q2876"/>
  <c r="W2876"/>
  <c r="N2878"/>
  <c r="M2879"/>
  <c r="R2877"/>
  <c r="O2877"/>
  <c r="P2877"/>
  <c r="R2878"/>
  <c r="O2878"/>
  <c r="P2878"/>
  <c r="W2877"/>
  <c r="Q2877"/>
  <c r="N2879"/>
  <c r="M2880"/>
  <c r="O2879"/>
  <c r="P2879"/>
  <c r="R2879"/>
  <c r="W2878"/>
  <c r="Q2878"/>
  <c r="N2880"/>
  <c r="M2881"/>
  <c r="O2880"/>
  <c r="P2880"/>
  <c r="R2880"/>
  <c r="N2881"/>
  <c r="M2882"/>
  <c r="W2879"/>
  <c r="Q2879"/>
  <c r="N2882"/>
  <c r="M2883"/>
  <c r="O2881"/>
  <c r="P2881"/>
  <c r="R2881"/>
  <c r="W2880"/>
  <c r="Q2880"/>
  <c r="M2884"/>
  <c r="N2883"/>
  <c r="Q2881"/>
  <c r="W2881"/>
  <c r="O2882"/>
  <c r="P2882"/>
  <c r="R2882"/>
  <c r="W2882"/>
  <c r="Q2882"/>
  <c r="O2883"/>
  <c r="P2883"/>
  <c r="R2883"/>
  <c r="M2885"/>
  <c r="N2884"/>
  <c r="N2885"/>
  <c r="M2886"/>
  <c r="W2883"/>
  <c r="Q2883"/>
  <c r="O2884"/>
  <c r="P2884"/>
  <c r="R2884"/>
  <c r="W2884"/>
  <c r="Q2884"/>
  <c r="N2886"/>
  <c r="M2887"/>
  <c r="O2885"/>
  <c r="P2885"/>
  <c r="R2885"/>
  <c r="W2885"/>
  <c r="Q2885"/>
  <c r="O2886"/>
  <c r="P2886"/>
  <c r="R2886"/>
  <c r="N2887"/>
  <c r="M2888"/>
  <c r="O2887"/>
  <c r="P2887"/>
  <c r="R2887"/>
  <c r="W2886"/>
  <c r="Q2886"/>
  <c r="N2888"/>
  <c r="M2889"/>
  <c r="O2888"/>
  <c r="P2888"/>
  <c r="R2888"/>
  <c r="N2889"/>
  <c r="M2890"/>
  <c r="W2887"/>
  <c r="Q2887"/>
  <c r="N2890"/>
  <c r="M2891"/>
  <c r="O2889"/>
  <c r="P2889"/>
  <c r="R2889"/>
  <c r="W2888"/>
  <c r="Q2888"/>
  <c r="N2891"/>
  <c r="M2892"/>
  <c r="W2889"/>
  <c r="Q2889"/>
  <c r="R2890"/>
  <c r="O2890"/>
  <c r="P2890"/>
  <c r="N2892"/>
  <c r="M2893"/>
  <c r="W2890"/>
  <c r="Q2890"/>
  <c r="R2891"/>
  <c r="O2891"/>
  <c r="P2891"/>
  <c r="N2893"/>
  <c r="M2894"/>
  <c r="W2891"/>
  <c r="Q2891"/>
  <c r="R2892"/>
  <c r="O2892"/>
  <c r="P2892"/>
  <c r="M2895"/>
  <c r="N2894"/>
  <c r="W2892"/>
  <c r="Q2892"/>
  <c r="O2893"/>
  <c r="P2893"/>
  <c r="R2893"/>
  <c r="Q2893"/>
  <c r="W2893"/>
  <c r="O2894"/>
  <c r="P2894"/>
  <c r="R2894"/>
  <c r="M2896"/>
  <c r="N2895"/>
  <c r="N2896"/>
  <c r="M2897"/>
  <c r="W2894"/>
  <c r="Q2894"/>
  <c r="O2895"/>
  <c r="P2895"/>
  <c r="R2895"/>
  <c r="Q2895"/>
  <c r="W2895"/>
  <c r="N2897"/>
  <c r="M2898"/>
  <c r="O2896"/>
  <c r="P2896"/>
  <c r="R2896"/>
  <c r="Q2896"/>
  <c r="W2896"/>
  <c r="R2897"/>
  <c r="O2897"/>
  <c r="P2897"/>
  <c r="N2898"/>
  <c r="M2899"/>
  <c r="O2898"/>
  <c r="P2898"/>
  <c r="R2898"/>
  <c r="N2899"/>
  <c r="M2900"/>
  <c r="W2897"/>
  <c r="Q2897"/>
  <c r="N2900"/>
  <c r="M2901"/>
  <c r="O2899"/>
  <c r="P2899"/>
  <c r="R2899"/>
  <c r="W2898"/>
  <c r="Q2898"/>
  <c r="M2902"/>
  <c r="N2901"/>
  <c r="W2899"/>
  <c r="Q2899"/>
  <c r="O2900"/>
  <c r="P2900"/>
  <c r="R2900"/>
  <c r="W2900"/>
  <c r="Q2900"/>
  <c r="R2901"/>
  <c r="O2901"/>
  <c r="P2901"/>
  <c r="N2902"/>
  <c r="M2903"/>
  <c r="O2902"/>
  <c r="P2902"/>
  <c r="R2902"/>
  <c r="N2903"/>
  <c r="M2904"/>
  <c r="W2901"/>
  <c r="Q2901"/>
  <c r="N2904"/>
  <c r="M2905"/>
  <c r="O2903"/>
  <c r="P2903"/>
  <c r="R2903"/>
  <c r="W2902"/>
  <c r="Q2902"/>
  <c r="N2905"/>
  <c r="M2906"/>
  <c r="W2903"/>
  <c r="Q2903"/>
  <c r="O2904"/>
  <c r="P2904"/>
  <c r="R2904"/>
  <c r="W2904"/>
  <c r="Q2904"/>
  <c r="M2907"/>
  <c r="N2906"/>
  <c r="O2905"/>
  <c r="P2905"/>
  <c r="R2905"/>
  <c r="W2905"/>
  <c r="Q2905"/>
  <c r="M2908"/>
  <c r="N2907"/>
  <c r="O2906"/>
  <c r="P2906"/>
  <c r="R2906"/>
  <c r="W2906"/>
  <c r="Q2906"/>
  <c r="N2908"/>
  <c r="M2909"/>
  <c r="O2907"/>
  <c r="P2907"/>
  <c r="R2907"/>
  <c r="W2907"/>
  <c r="Q2907"/>
  <c r="O2908"/>
  <c r="P2908"/>
  <c r="R2908"/>
  <c r="N2909"/>
  <c r="M2910"/>
  <c r="O2909"/>
  <c r="P2909"/>
  <c r="R2909"/>
  <c r="W2908"/>
  <c r="Q2908"/>
  <c r="N2910"/>
  <c r="M2911"/>
  <c r="O2910"/>
  <c r="P2910"/>
  <c r="R2910"/>
  <c r="N2911"/>
  <c r="M2912"/>
  <c r="W2909"/>
  <c r="Q2909"/>
  <c r="N2912"/>
  <c r="M2913"/>
  <c r="O2911"/>
  <c r="P2911"/>
  <c r="R2911"/>
  <c r="W2910"/>
  <c r="Q2910"/>
  <c r="M2914"/>
  <c r="N2913"/>
  <c r="Q2911"/>
  <c r="W2911"/>
  <c r="R2912"/>
  <c r="O2912"/>
  <c r="P2912"/>
  <c r="R2913"/>
  <c r="O2913"/>
  <c r="P2913"/>
  <c r="W2912"/>
  <c r="Q2912"/>
  <c r="N2914"/>
  <c r="M2915"/>
  <c r="O2914"/>
  <c r="P2914"/>
  <c r="R2914"/>
  <c r="W2913"/>
  <c r="Q2913"/>
  <c r="N2915"/>
  <c r="M2916"/>
  <c r="O2915"/>
  <c r="P2915"/>
  <c r="R2915"/>
  <c r="N2916"/>
  <c r="M2917"/>
  <c r="W2914"/>
  <c r="Q2914"/>
  <c r="N2917"/>
  <c r="M2918"/>
  <c r="O2916"/>
  <c r="P2916"/>
  <c r="R2916"/>
  <c r="W2915"/>
  <c r="Q2915"/>
  <c r="N2918"/>
  <c r="M2919"/>
  <c r="Q2916"/>
  <c r="W2916"/>
  <c r="R2917"/>
  <c r="O2917"/>
  <c r="P2917"/>
  <c r="W2917"/>
  <c r="Q2917"/>
  <c r="N2919"/>
  <c r="M2920"/>
  <c r="O2918"/>
  <c r="P2918"/>
  <c r="R2918"/>
  <c r="W2918"/>
  <c r="Q2918"/>
  <c r="O2919"/>
  <c r="P2919"/>
  <c r="R2919"/>
  <c r="M2921"/>
  <c r="N2920"/>
  <c r="N2921"/>
  <c r="M2922"/>
  <c r="W2919"/>
  <c r="Q2919"/>
  <c r="O2920"/>
  <c r="P2920"/>
  <c r="R2920"/>
  <c r="W2920"/>
  <c r="Q2920"/>
  <c r="N2922"/>
  <c r="M2923"/>
  <c r="O2921"/>
  <c r="P2921"/>
  <c r="R2921"/>
  <c r="W2921"/>
  <c r="Q2921"/>
  <c r="O2922"/>
  <c r="P2922"/>
  <c r="R2922"/>
  <c r="N2923"/>
  <c r="M2924"/>
  <c r="O2923"/>
  <c r="P2923"/>
  <c r="R2923"/>
  <c r="W2922"/>
  <c r="Q2922"/>
  <c r="N2924"/>
  <c r="M2925"/>
  <c r="O2924"/>
  <c r="P2924"/>
  <c r="R2924"/>
  <c r="N2925"/>
  <c r="M2926"/>
  <c r="W2923"/>
  <c r="Q2923"/>
  <c r="N2926"/>
  <c r="M2927"/>
  <c r="O2925"/>
  <c r="P2925"/>
  <c r="R2925"/>
  <c r="W2924"/>
  <c r="Q2924"/>
  <c r="N2927"/>
  <c r="M2928"/>
  <c r="W2925"/>
  <c r="Q2925"/>
  <c r="O2926"/>
  <c r="P2926"/>
  <c r="R2926"/>
  <c r="W2926"/>
  <c r="Q2926"/>
  <c r="N2928"/>
  <c r="M2929"/>
  <c r="O2927"/>
  <c r="P2927"/>
  <c r="R2927"/>
  <c r="W2927"/>
  <c r="Q2927"/>
  <c r="R2928"/>
  <c r="O2928"/>
  <c r="P2928"/>
  <c r="N2929"/>
  <c r="M2930"/>
  <c r="O2929"/>
  <c r="P2929"/>
  <c r="R2929"/>
  <c r="N2930"/>
  <c r="M2931"/>
  <c r="W2928"/>
  <c r="Q2928"/>
  <c r="N2931"/>
  <c r="M2932"/>
  <c r="O2930"/>
  <c r="P2930"/>
  <c r="R2930"/>
  <c r="W2929"/>
  <c r="Q2929"/>
  <c r="M2933"/>
  <c r="N2932"/>
  <c r="W2930"/>
  <c r="Q2930"/>
  <c r="R2931"/>
  <c r="O2931"/>
  <c r="P2931"/>
  <c r="O2932"/>
  <c r="P2932"/>
  <c r="R2932"/>
  <c r="W2931"/>
  <c r="Q2931"/>
  <c r="N2933"/>
  <c r="M2934"/>
  <c r="O2933"/>
  <c r="P2933"/>
  <c r="R2933"/>
  <c r="N2934"/>
  <c r="M2935"/>
  <c r="W2932"/>
  <c r="Q2932"/>
  <c r="N2935"/>
  <c r="M2936"/>
  <c r="O2934"/>
  <c r="P2934"/>
  <c r="R2934"/>
  <c r="W2933"/>
  <c r="Q2933"/>
  <c r="M2937"/>
  <c r="N2936"/>
  <c r="Q2934"/>
  <c r="W2934"/>
  <c r="O2935"/>
  <c r="P2935"/>
  <c r="R2935"/>
  <c r="W2935"/>
  <c r="Q2935"/>
  <c r="R2936"/>
  <c r="O2936"/>
  <c r="P2936"/>
  <c r="N2937"/>
  <c r="M2938"/>
  <c r="O2937"/>
  <c r="P2937"/>
  <c r="R2937"/>
  <c r="N2938"/>
  <c r="M2939"/>
  <c r="W2936"/>
  <c r="Q2936"/>
  <c r="N2939"/>
  <c r="M2940"/>
  <c r="O2938"/>
  <c r="P2938"/>
  <c r="R2938"/>
  <c r="W2937"/>
  <c r="Q2937"/>
  <c r="N2940"/>
  <c r="M2941"/>
  <c r="W2938"/>
  <c r="Q2938"/>
  <c r="O2939"/>
  <c r="P2939"/>
  <c r="R2939"/>
  <c r="W2939"/>
  <c r="Q2939"/>
  <c r="M2942"/>
  <c r="N2941"/>
  <c r="O2940"/>
  <c r="P2940"/>
  <c r="R2940"/>
  <c r="W2940"/>
  <c r="Q2940"/>
  <c r="N2942"/>
  <c r="M2943"/>
  <c r="O2941"/>
  <c r="P2941"/>
  <c r="R2941"/>
  <c r="W2941"/>
  <c r="Q2941"/>
  <c r="O2942"/>
  <c r="P2942"/>
  <c r="R2942"/>
  <c r="M2944"/>
  <c r="N2943"/>
  <c r="N2944"/>
  <c r="M2945"/>
  <c r="W2942"/>
  <c r="Q2942"/>
  <c r="O2943"/>
  <c r="P2943"/>
  <c r="R2943"/>
  <c r="W2943"/>
  <c r="Q2943"/>
  <c r="N2945"/>
  <c r="M2946"/>
  <c r="O2944"/>
  <c r="P2944"/>
  <c r="R2944"/>
  <c r="W2944"/>
  <c r="Q2944"/>
  <c r="O2945"/>
  <c r="P2945"/>
  <c r="R2945"/>
  <c r="M2947"/>
  <c r="N2946"/>
  <c r="N2947"/>
  <c r="M2948"/>
  <c r="W2945"/>
  <c r="Q2945"/>
  <c r="O2946"/>
  <c r="P2946"/>
  <c r="R2946"/>
  <c r="W2946"/>
  <c r="Q2946"/>
  <c r="N2948"/>
  <c r="M2949"/>
  <c r="R2947"/>
  <c r="O2947"/>
  <c r="P2947"/>
  <c r="O2948"/>
  <c r="P2948"/>
  <c r="R2948"/>
  <c r="W2947"/>
  <c r="Q2947"/>
  <c r="N2949"/>
  <c r="M2950"/>
  <c r="O2949"/>
  <c r="P2949"/>
  <c r="R2949"/>
  <c r="N2950"/>
  <c r="M2951"/>
  <c r="W2948"/>
  <c r="Q2948"/>
  <c r="N2951"/>
  <c r="M2952"/>
  <c r="O2950"/>
  <c r="P2950"/>
  <c r="R2950"/>
  <c r="W2949"/>
  <c r="Q2949"/>
  <c r="M2953"/>
  <c r="N2952"/>
  <c r="W2950"/>
  <c r="Q2950"/>
  <c r="R2951"/>
  <c r="O2951"/>
  <c r="P2951"/>
  <c r="O2952"/>
  <c r="P2952"/>
  <c r="R2952"/>
  <c r="W2951"/>
  <c r="Q2951"/>
  <c r="N2953"/>
  <c r="M2954"/>
  <c r="O2953"/>
  <c r="P2953"/>
  <c r="R2953"/>
  <c r="N2954"/>
  <c r="M2955"/>
  <c r="W2952"/>
  <c r="Q2952"/>
  <c r="N2955"/>
  <c r="M2956"/>
  <c r="O2954"/>
  <c r="P2954"/>
  <c r="R2954"/>
  <c r="W2953"/>
  <c r="Q2953"/>
  <c r="N2956"/>
  <c r="M2957"/>
  <c r="W2954"/>
  <c r="Q2954"/>
  <c r="R2955"/>
  <c r="O2955"/>
  <c r="P2955"/>
  <c r="N2957"/>
  <c r="M2958"/>
  <c r="W2955"/>
  <c r="Q2955"/>
  <c r="R2956"/>
  <c r="O2956"/>
  <c r="P2956"/>
  <c r="N2958"/>
  <c r="M2959"/>
  <c r="W2956"/>
  <c r="Q2956"/>
  <c r="R2957"/>
  <c r="O2957"/>
  <c r="P2957"/>
  <c r="N2959"/>
  <c r="M2960"/>
  <c r="W2957"/>
  <c r="Q2957"/>
  <c r="R2958"/>
  <c r="O2958"/>
  <c r="P2958"/>
  <c r="N2960"/>
  <c r="M2961"/>
  <c r="W2958"/>
  <c r="Q2958"/>
  <c r="R2959"/>
  <c r="O2959"/>
  <c r="P2959"/>
  <c r="N2961"/>
  <c r="M2962"/>
  <c r="W2959"/>
  <c r="Q2959"/>
  <c r="R2960"/>
  <c r="O2960"/>
  <c r="P2960"/>
  <c r="N2962"/>
  <c r="M2963"/>
  <c r="W2960"/>
  <c r="Q2960"/>
  <c r="R2961"/>
  <c r="O2961"/>
  <c r="P2961"/>
  <c r="N2963"/>
  <c r="M2964"/>
  <c r="W2961"/>
  <c r="Q2961"/>
  <c r="O2962"/>
  <c r="P2962"/>
  <c r="R2962"/>
  <c r="W2962"/>
  <c r="Q2962"/>
  <c r="N2964"/>
  <c r="M2965"/>
  <c r="R2963"/>
  <c r="O2963"/>
  <c r="P2963"/>
  <c r="O2964"/>
  <c r="P2964"/>
  <c r="R2964"/>
  <c r="W2963"/>
  <c r="Q2963"/>
  <c r="N2965"/>
  <c r="M2966"/>
  <c r="R2965"/>
  <c r="O2965"/>
  <c r="P2965"/>
  <c r="N2966"/>
  <c r="M2967"/>
  <c r="W2964"/>
  <c r="Q2964"/>
  <c r="N2967"/>
  <c r="M2968"/>
  <c r="W2965"/>
  <c r="Q2965"/>
  <c r="R2966"/>
  <c r="O2966"/>
  <c r="P2966"/>
  <c r="N2968"/>
  <c r="M2969"/>
  <c r="W2966"/>
  <c r="Q2966"/>
  <c r="O2967"/>
  <c r="P2967"/>
  <c r="R2967"/>
  <c r="W2967"/>
  <c r="Q2967"/>
  <c r="N2969"/>
  <c r="M2970"/>
  <c r="O2968"/>
  <c r="P2968"/>
  <c r="R2968"/>
  <c r="W2968"/>
  <c r="Q2968"/>
  <c r="O2969"/>
  <c r="P2969"/>
  <c r="R2969"/>
  <c r="N2970"/>
  <c r="M2971"/>
  <c r="R2970"/>
  <c r="O2970"/>
  <c r="P2970"/>
  <c r="Q2969"/>
  <c r="W2969"/>
  <c r="N2971"/>
  <c r="M2972"/>
  <c r="O2971"/>
  <c r="P2971"/>
  <c r="R2971"/>
  <c r="W2970"/>
  <c r="Q2970"/>
  <c r="N2972"/>
  <c r="M2973"/>
  <c r="R2972"/>
  <c r="O2972"/>
  <c r="P2972"/>
  <c r="N2973"/>
  <c r="M2974"/>
  <c r="W2971"/>
  <c r="Q2971"/>
  <c r="N2974"/>
  <c r="M2975"/>
  <c r="W2972"/>
  <c r="Q2972"/>
  <c r="O2973"/>
  <c r="P2973"/>
  <c r="R2973"/>
  <c r="W2973"/>
  <c r="Q2973"/>
  <c r="N2975"/>
  <c r="M2976"/>
  <c r="O2974"/>
  <c r="P2974"/>
  <c r="R2974"/>
  <c r="W2974"/>
  <c r="Q2974"/>
  <c r="O2975"/>
  <c r="P2975"/>
  <c r="R2975"/>
  <c r="N2976"/>
  <c r="M2977"/>
  <c r="O2976"/>
  <c r="P2976"/>
  <c r="R2976"/>
  <c r="Q2975"/>
  <c r="W2975"/>
  <c r="N2977"/>
  <c r="M2978"/>
  <c r="R2977"/>
  <c r="O2977"/>
  <c r="P2977"/>
  <c r="N2978"/>
  <c r="M2979"/>
  <c r="W2976"/>
  <c r="Q2976"/>
  <c r="N2979"/>
  <c r="M2980"/>
  <c r="W2977"/>
  <c r="Q2977"/>
  <c r="O2978"/>
  <c r="P2978"/>
  <c r="R2978"/>
  <c r="W2978"/>
  <c r="Q2978"/>
  <c r="N2980"/>
  <c r="M2981"/>
  <c r="O2979"/>
  <c r="P2979"/>
  <c r="R2979"/>
  <c r="W2979"/>
  <c r="Q2979"/>
  <c r="O2980"/>
  <c r="P2980"/>
  <c r="R2980"/>
  <c r="N2981"/>
  <c r="M2982"/>
  <c r="O2981"/>
  <c r="P2981"/>
  <c r="R2981"/>
  <c r="Q2980"/>
  <c r="W2980"/>
  <c r="N2982"/>
  <c r="M2983"/>
  <c r="O2982"/>
  <c r="P2982"/>
  <c r="R2982"/>
  <c r="N2983"/>
  <c r="M2984"/>
  <c r="Q2981"/>
  <c r="W2981"/>
  <c r="N2984"/>
  <c r="M2985"/>
  <c r="O2983"/>
  <c r="P2983"/>
  <c r="R2983"/>
  <c r="W2982"/>
  <c r="Q2982"/>
  <c r="N2985"/>
  <c r="M2986"/>
  <c r="W2983"/>
  <c r="Q2983"/>
  <c r="O2984"/>
  <c r="P2984"/>
  <c r="R2984"/>
  <c r="W2984"/>
  <c r="Q2984"/>
  <c r="M2987"/>
  <c r="N2986"/>
  <c r="O2985"/>
  <c r="P2985"/>
  <c r="R2985"/>
  <c r="W2985"/>
  <c r="Q2985"/>
  <c r="N2987"/>
  <c r="M2988"/>
  <c r="R2986"/>
  <c r="O2986"/>
  <c r="P2986"/>
  <c r="O2987"/>
  <c r="P2987"/>
  <c r="R2987"/>
  <c r="W2986"/>
  <c r="Q2986"/>
  <c r="M2989"/>
  <c r="N2988"/>
  <c r="N2989"/>
  <c r="M2990"/>
  <c r="O2988"/>
  <c r="P2988"/>
  <c r="R2988"/>
  <c r="W2987"/>
  <c r="Q2987"/>
  <c r="N2990"/>
  <c r="M2991"/>
  <c r="W2988"/>
  <c r="Q2988"/>
  <c r="R2989"/>
  <c r="O2989"/>
  <c r="P2989"/>
  <c r="M2992"/>
  <c r="N2991"/>
  <c r="W2989"/>
  <c r="Q2989"/>
  <c r="R2990"/>
  <c r="O2990"/>
  <c r="P2990"/>
  <c r="R2991"/>
  <c r="O2991"/>
  <c r="P2991"/>
  <c r="W2990"/>
  <c r="Q2990"/>
  <c r="N2992"/>
  <c r="M2993"/>
  <c r="R2992"/>
  <c r="O2992"/>
  <c r="P2992"/>
  <c r="W2991"/>
  <c r="Q2991"/>
  <c r="N2993"/>
  <c r="M2994"/>
  <c r="R2993"/>
  <c r="O2993"/>
  <c r="P2993"/>
  <c r="W2992"/>
  <c r="Q2992"/>
  <c r="N2994"/>
  <c r="M2995"/>
  <c r="O2994"/>
  <c r="P2994"/>
  <c r="R2994"/>
  <c r="W2993"/>
  <c r="Q2993"/>
  <c r="N2995"/>
  <c r="M2996"/>
  <c r="O2995"/>
  <c r="P2995"/>
  <c r="R2995"/>
  <c r="N2996"/>
  <c r="M2997"/>
  <c r="W2994"/>
  <c r="Q2994"/>
  <c r="N2997"/>
  <c r="M2998"/>
  <c r="O2996"/>
  <c r="P2996"/>
  <c r="R2996"/>
  <c r="W2995"/>
  <c r="Q2995"/>
  <c r="M2999"/>
  <c r="N2998"/>
  <c r="W2996"/>
  <c r="Q2996"/>
  <c r="O2997"/>
  <c r="P2997"/>
  <c r="R2997"/>
  <c r="W2997"/>
  <c r="Q2997"/>
  <c r="R2998"/>
  <c r="O2998"/>
  <c r="P2998"/>
  <c r="M3000"/>
  <c r="N2999"/>
  <c r="N3000"/>
  <c r="M3001"/>
  <c r="O2999"/>
  <c r="P2999"/>
  <c r="R2999"/>
  <c r="W2998"/>
  <c r="Q2998"/>
  <c r="M3002"/>
  <c r="N3001"/>
  <c r="W2999"/>
  <c r="Q2999"/>
  <c r="O3000"/>
  <c r="P3000"/>
  <c r="R3000"/>
  <c r="W3000"/>
  <c r="Q3000"/>
  <c r="O3001"/>
  <c r="P3001"/>
  <c r="R3001"/>
  <c r="M3003"/>
  <c r="N3002"/>
  <c r="N3003"/>
  <c r="M3004"/>
  <c r="W3001"/>
  <c r="Q3001"/>
  <c r="O3002"/>
  <c r="P3002"/>
  <c r="R3002"/>
  <c r="W3002"/>
  <c r="Q3002"/>
  <c r="N3004"/>
  <c r="M3005"/>
  <c r="O3003"/>
  <c r="P3003"/>
  <c r="R3003"/>
  <c r="W3003"/>
  <c r="Q3003"/>
  <c r="O3004"/>
  <c r="P3004"/>
  <c r="R3004"/>
  <c r="N3005"/>
  <c r="M3006"/>
  <c r="O3005"/>
  <c r="P3005"/>
  <c r="R3005"/>
  <c r="W3004"/>
  <c r="Q3004"/>
  <c r="N3006"/>
  <c r="M3007"/>
  <c r="O3006"/>
  <c r="P3006"/>
  <c r="R3006"/>
  <c r="N3007"/>
  <c r="M3008"/>
  <c r="W3005"/>
  <c r="Q3005"/>
  <c r="N3008"/>
  <c r="M3009"/>
  <c r="R3007"/>
  <c r="O3007"/>
  <c r="P3007"/>
  <c r="W3006"/>
  <c r="Q3006"/>
  <c r="W3007"/>
  <c r="Q3007"/>
  <c r="N3009"/>
  <c r="M3010"/>
  <c r="O3008"/>
  <c r="P3008"/>
  <c r="R3008"/>
  <c r="W3008"/>
  <c r="Q3008"/>
  <c r="O3009"/>
  <c r="P3009"/>
  <c r="R3009"/>
  <c r="N3010"/>
  <c r="M3011"/>
  <c r="O3010"/>
  <c r="P3010"/>
  <c r="R3010"/>
  <c r="W3009"/>
  <c r="Q3009"/>
  <c r="N3011"/>
  <c r="M3012"/>
  <c r="O3011"/>
  <c r="P3011"/>
  <c r="R3011"/>
  <c r="N3012"/>
  <c r="M3013"/>
  <c r="W3010"/>
  <c r="Q3010"/>
  <c r="N3013"/>
  <c r="M3014"/>
  <c r="O3012"/>
  <c r="P3012"/>
  <c r="R3012"/>
  <c r="W3011"/>
  <c r="Q3011"/>
  <c r="N3014"/>
  <c r="M3015"/>
  <c r="W3012"/>
  <c r="Q3012"/>
  <c r="R3013"/>
  <c r="O3013"/>
  <c r="P3013"/>
  <c r="N3015"/>
  <c r="M3016"/>
  <c r="W3013"/>
  <c r="Q3013"/>
  <c r="O3014"/>
  <c r="P3014"/>
  <c r="R3014"/>
  <c r="W3014"/>
  <c r="Q3014"/>
  <c r="M3017"/>
  <c r="N3016"/>
  <c r="O3015"/>
  <c r="P3015"/>
  <c r="R3015"/>
  <c r="W3015"/>
  <c r="Q3015"/>
  <c r="M3018"/>
  <c r="N3017"/>
  <c r="O3016"/>
  <c r="P3016"/>
  <c r="R3016"/>
  <c r="W3016"/>
  <c r="Q3016"/>
  <c r="M3019"/>
  <c r="N3018"/>
  <c r="R3017"/>
  <c r="O3017"/>
  <c r="P3017"/>
  <c r="N3019"/>
  <c r="M3020"/>
  <c r="W3017"/>
  <c r="Q3017"/>
  <c r="R3018"/>
  <c r="O3018"/>
  <c r="P3018"/>
  <c r="N3020"/>
  <c r="M3021"/>
  <c r="W3018"/>
  <c r="Q3018"/>
  <c r="O3019"/>
  <c r="P3019"/>
  <c r="R3019"/>
  <c r="W3019"/>
  <c r="Q3019"/>
  <c r="M3022"/>
  <c r="N3021"/>
  <c r="O3020"/>
  <c r="P3020"/>
  <c r="R3020"/>
  <c r="W3020"/>
  <c r="Q3020"/>
  <c r="N3022"/>
  <c r="M3023"/>
  <c r="R3021"/>
  <c r="O3021"/>
  <c r="P3021"/>
  <c r="O3022"/>
  <c r="P3022"/>
  <c r="R3022"/>
  <c r="W3021"/>
  <c r="Q3021"/>
  <c r="N3023"/>
  <c r="M3024"/>
  <c r="O3023"/>
  <c r="P3023"/>
  <c r="R3023"/>
  <c r="N3024"/>
  <c r="M3025"/>
  <c r="W3022"/>
  <c r="Q3022"/>
  <c r="N3025"/>
  <c r="M3026"/>
  <c r="O3024"/>
  <c r="P3024"/>
  <c r="R3024"/>
  <c r="W3023"/>
  <c r="Q3023"/>
  <c r="N3026"/>
  <c r="M3027"/>
  <c r="W3024"/>
  <c r="Q3024"/>
  <c r="R3025"/>
  <c r="O3025"/>
  <c r="P3025"/>
  <c r="N3027"/>
  <c r="M3028"/>
  <c r="W3025"/>
  <c r="Q3025"/>
  <c r="O3026"/>
  <c r="P3026"/>
  <c r="R3026"/>
  <c r="W3026"/>
  <c r="Q3026"/>
  <c r="N3028"/>
  <c r="M3029"/>
  <c r="R3027"/>
  <c r="O3027"/>
  <c r="P3027"/>
  <c r="O3028"/>
  <c r="P3028"/>
  <c r="R3028"/>
  <c r="W3027"/>
  <c r="Q3027"/>
  <c r="M3030"/>
  <c r="N3029"/>
  <c r="N3030"/>
  <c r="M3031"/>
  <c r="O3029"/>
  <c r="P3029"/>
  <c r="R3029"/>
  <c r="W3028"/>
  <c r="Q3028"/>
  <c r="M3032"/>
  <c r="N3031"/>
  <c r="W3029"/>
  <c r="Q3029"/>
  <c r="R3030"/>
  <c r="O3030"/>
  <c r="P3030"/>
  <c r="O3031"/>
  <c r="P3031"/>
  <c r="R3031"/>
  <c r="W3030"/>
  <c r="Q3030"/>
  <c r="M3033"/>
  <c r="N3032"/>
  <c r="N3033"/>
  <c r="M3034"/>
  <c r="O3032"/>
  <c r="P3032"/>
  <c r="R3032"/>
  <c r="W3031"/>
  <c r="Q3031"/>
  <c r="N3034"/>
  <c r="M3035"/>
  <c r="W3032"/>
  <c r="Q3032"/>
  <c r="R3033"/>
  <c r="O3033"/>
  <c r="P3033"/>
  <c r="N3035"/>
  <c r="M3036"/>
  <c r="W3033"/>
  <c r="Q3033"/>
  <c r="R3034"/>
  <c r="O3034"/>
  <c r="P3034"/>
  <c r="N3036"/>
  <c r="M3037"/>
  <c r="W3034"/>
  <c r="Q3034"/>
  <c r="R3035"/>
  <c r="O3035"/>
  <c r="P3035"/>
  <c r="N3037"/>
  <c r="M3038"/>
  <c r="W3035"/>
  <c r="Q3035"/>
  <c r="O3036"/>
  <c r="P3036"/>
  <c r="R3036"/>
  <c r="W3036"/>
  <c r="Q3036"/>
  <c r="N3038"/>
  <c r="M3039"/>
  <c r="R3037"/>
  <c r="O3037"/>
  <c r="P3037"/>
  <c r="O3038"/>
  <c r="P3038"/>
  <c r="R3038"/>
  <c r="W3037"/>
  <c r="Q3037"/>
  <c r="N3039"/>
  <c r="M3040"/>
  <c r="R3039"/>
  <c r="O3039"/>
  <c r="P3039"/>
  <c r="N3040"/>
  <c r="M3041"/>
  <c r="W3038"/>
  <c r="Q3038"/>
  <c r="N3041"/>
  <c r="M3042"/>
  <c r="W3039"/>
  <c r="Q3039"/>
  <c r="O3040"/>
  <c r="P3040"/>
  <c r="R3040"/>
  <c r="W3040"/>
  <c r="Q3040"/>
  <c r="N3042"/>
  <c r="M3043"/>
  <c r="O3041"/>
  <c r="P3041"/>
  <c r="R3041"/>
  <c r="W3041"/>
  <c r="Q3041"/>
  <c r="O3042"/>
  <c r="P3042"/>
  <c r="R3042"/>
  <c r="N3043"/>
  <c r="M3044"/>
  <c r="O3043"/>
  <c r="P3043"/>
  <c r="R3043"/>
  <c r="W3042"/>
  <c r="Q3042"/>
  <c r="N3044"/>
  <c r="M3045"/>
  <c r="O3044"/>
  <c r="P3044"/>
  <c r="R3044"/>
  <c r="N3045"/>
  <c r="M3046"/>
  <c r="W3043"/>
  <c r="Q3043"/>
  <c r="N3046"/>
  <c r="M3047"/>
  <c r="O3045"/>
  <c r="P3045"/>
  <c r="R3045"/>
  <c r="W3044"/>
  <c r="Q3044"/>
  <c r="M3048"/>
  <c r="N3047"/>
  <c r="Q3045"/>
  <c r="W3045"/>
  <c r="O3046"/>
  <c r="P3046"/>
  <c r="R3046"/>
  <c r="W3046"/>
  <c r="Q3046"/>
  <c r="R3047"/>
  <c r="O3047"/>
  <c r="P3047"/>
  <c r="N3048"/>
  <c r="M3049"/>
  <c r="O3048"/>
  <c r="P3048"/>
  <c r="R3048"/>
  <c r="N3049"/>
  <c r="M3050"/>
  <c r="W3047"/>
  <c r="Q3047"/>
  <c r="N3050"/>
  <c r="M3051"/>
  <c r="O3049"/>
  <c r="P3049"/>
  <c r="R3049"/>
  <c r="W3048"/>
  <c r="Q3048"/>
  <c r="N3051"/>
  <c r="M3052"/>
  <c r="W3049"/>
  <c r="Q3049"/>
  <c r="O3050"/>
  <c r="P3050"/>
  <c r="R3050"/>
  <c r="W3050"/>
  <c r="Q3050"/>
  <c r="M3053"/>
  <c r="N3052"/>
  <c r="O3051"/>
  <c r="P3051"/>
  <c r="R3051"/>
  <c r="W3051"/>
  <c r="Q3051"/>
  <c r="N3053"/>
  <c r="M3054"/>
  <c r="R3052"/>
  <c r="O3052"/>
  <c r="P3052"/>
  <c r="O3053"/>
  <c r="P3053"/>
  <c r="R3053"/>
  <c r="W3052"/>
  <c r="Q3052"/>
  <c r="N3054"/>
  <c r="M3055"/>
  <c r="O3054"/>
  <c r="P3054"/>
  <c r="R3054"/>
  <c r="N3055"/>
  <c r="M3056"/>
  <c r="W3053"/>
  <c r="Q3053"/>
  <c r="N3056"/>
  <c r="M3057"/>
  <c r="R3055"/>
  <c r="O3055"/>
  <c r="P3055"/>
  <c r="W3054"/>
  <c r="Q3054"/>
  <c r="W3055"/>
  <c r="Q3055"/>
  <c r="N3057"/>
  <c r="M3058"/>
  <c r="O3056"/>
  <c r="P3056"/>
  <c r="R3056"/>
  <c r="W3056"/>
  <c r="Q3056"/>
  <c r="O3057"/>
  <c r="P3057"/>
  <c r="R3057"/>
  <c r="N3058"/>
  <c r="M3059"/>
  <c r="O3058"/>
  <c r="P3058"/>
  <c r="R3058"/>
  <c r="W3057"/>
  <c r="Q3057"/>
  <c r="N3059"/>
  <c r="M3060"/>
  <c r="O3059"/>
  <c r="P3059"/>
  <c r="R3059"/>
  <c r="N3060"/>
  <c r="M3061"/>
  <c r="W3058"/>
  <c r="Q3058"/>
  <c r="N3061"/>
  <c r="M3062"/>
  <c r="O3060"/>
  <c r="P3060"/>
  <c r="R3060"/>
  <c r="W3059"/>
  <c r="Q3059"/>
  <c r="N3062"/>
  <c r="M3063"/>
  <c r="W3060"/>
  <c r="Q3060"/>
  <c r="R3061"/>
  <c r="O3061"/>
  <c r="P3061"/>
  <c r="N3063"/>
  <c r="M3064"/>
  <c r="Q3061"/>
  <c r="W3061"/>
  <c r="R3062"/>
  <c r="O3062"/>
  <c r="P3062"/>
  <c r="W3062"/>
  <c r="Q3062"/>
  <c r="N3064"/>
  <c r="M3065"/>
  <c r="R3063"/>
  <c r="O3063"/>
  <c r="P3063"/>
  <c r="O3064"/>
  <c r="P3064"/>
  <c r="R3064"/>
  <c r="W3063"/>
  <c r="Q3063"/>
  <c r="M3066"/>
  <c r="N3065"/>
  <c r="N3066"/>
  <c r="M3067"/>
  <c r="O3065"/>
  <c r="P3065"/>
  <c r="R3065"/>
  <c r="W3064"/>
  <c r="Q3064"/>
  <c r="N3067"/>
  <c r="M3068"/>
  <c r="W3065"/>
  <c r="Q3065"/>
  <c r="R3066"/>
  <c r="O3066"/>
  <c r="P3066"/>
  <c r="N3068"/>
  <c r="M3069"/>
  <c r="W3066"/>
  <c r="Q3066"/>
  <c r="R3067"/>
  <c r="O3067"/>
  <c r="P3067"/>
  <c r="N3069"/>
  <c r="M3070"/>
  <c r="W3067"/>
  <c r="Q3067"/>
  <c r="R3068"/>
  <c r="O3068"/>
  <c r="P3068"/>
  <c r="N3070"/>
  <c r="M3071"/>
  <c r="W3068"/>
  <c r="Q3068"/>
  <c r="O3069"/>
  <c r="P3069"/>
  <c r="R3069"/>
  <c r="W3069"/>
  <c r="Q3069"/>
  <c r="N3071"/>
  <c r="M3072"/>
  <c r="O3070"/>
  <c r="P3070"/>
  <c r="R3070"/>
  <c r="W3070"/>
  <c r="Q3070"/>
  <c r="R3071"/>
  <c r="O3071"/>
  <c r="P3071"/>
  <c r="N3072"/>
  <c r="M3073"/>
  <c r="O3072"/>
  <c r="P3072"/>
  <c r="R3072"/>
  <c r="N3073"/>
  <c r="M3074"/>
  <c r="W3071"/>
  <c r="Q3071"/>
  <c r="N3074"/>
  <c r="M3075"/>
  <c r="O3073"/>
  <c r="P3073"/>
  <c r="R3073"/>
  <c r="W3072"/>
  <c r="Q3072"/>
  <c r="N3075"/>
  <c r="M3076"/>
  <c r="W3073"/>
  <c r="Q3073"/>
  <c r="O3074"/>
  <c r="P3074"/>
  <c r="R3074"/>
  <c r="W3074"/>
  <c r="Q3074"/>
  <c r="N3076"/>
  <c r="M3077"/>
  <c r="O3075"/>
  <c r="P3075"/>
  <c r="R3075"/>
  <c r="W3075"/>
  <c r="Q3075"/>
  <c r="O3076"/>
  <c r="P3076"/>
  <c r="R3076"/>
  <c r="N3077"/>
  <c r="M3078"/>
  <c r="O3077"/>
  <c r="P3077"/>
  <c r="R3077"/>
  <c r="W3076"/>
  <c r="Q3076"/>
  <c r="N3078"/>
  <c r="M3079"/>
  <c r="O3078"/>
  <c r="P3078"/>
  <c r="R3078"/>
  <c r="N3079"/>
  <c r="M3080"/>
  <c r="W3077"/>
  <c r="Q3077"/>
  <c r="N3080"/>
  <c r="M3081"/>
  <c r="O3079"/>
  <c r="P3079"/>
  <c r="R3079"/>
  <c r="W3078"/>
  <c r="Q3078"/>
  <c r="N3081"/>
  <c r="M3082"/>
  <c r="W3079"/>
  <c r="Q3079"/>
  <c r="O3080"/>
  <c r="P3080"/>
  <c r="R3080"/>
  <c r="W3080"/>
  <c r="Q3080"/>
  <c r="N3082"/>
  <c r="M3083"/>
  <c r="R3081"/>
  <c r="O3081"/>
  <c r="P3081"/>
  <c r="O3082"/>
  <c r="P3082"/>
  <c r="R3082"/>
  <c r="W3081"/>
  <c r="Q3081"/>
  <c r="N3083"/>
  <c r="M3084"/>
  <c r="O3083"/>
  <c r="P3083"/>
  <c r="R3083"/>
  <c r="N3084"/>
  <c r="M3085"/>
  <c r="W3082"/>
  <c r="Q3082"/>
  <c r="N3085"/>
  <c r="M3086"/>
  <c r="O3084"/>
  <c r="P3084"/>
  <c r="R3084"/>
  <c r="W3083"/>
  <c r="Q3083"/>
  <c r="N3086"/>
  <c r="M3087"/>
  <c r="W3084"/>
  <c r="Q3084"/>
  <c r="R3085"/>
  <c r="O3085"/>
  <c r="P3085"/>
  <c r="M3088"/>
  <c r="N3087"/>
  <c r="W3085"/>
  <c r="Q3085"/>
  <c r="O3086"/>
  <c r="P3086"/>
  <c r="R3086"/>
  <c r="W3086"/>
  <c r="Q3086"/>
  <c r="R3087"/>
  <c r="O3087"/>
  <c r="P3087"/>
  <c r="N3088"/>
  <c r="M3089"/>
  <c r="O3088"/>
  <c r="P3088"/>
  <c r="R3088"/>
  <c r="N3089"/>
  <c r="M3090"/>
  <c r="W3087"/>
  <c r="Q3087"/>
  <c r="N3090"/>
  <c r="M3091"/>
  <c r="O3089"/>
  <c r="P3089"/>
  <c r="R3089"/>
  <c r="W3088"/>
  <c r="Q3088"/>
  <c r="N3091"/>
  <c r="M3092"/>
  <c r="Q3089"/>
  <c r="W3089"/>
  <c r="R3090"/>
  <c r="O3090"/>
  <c r="P3090"/>
  <c r="W3090"/>
  <c r="Q3090"/>
  <c r="N3092"/>
  <c r="M3093"/>
  <c r="R3091"/>
  <c r="O3091"/>
  <c r="P3091"/>
  <c r="R3092"/>
  <c r="O3092"/>
  <c r="P3092"/>
  <c r="W3091"/>
  <c r="Q3091"/>
  <c r="N3093"/>
  <c r="M3094"/>
  <c r="O3093"/>
  <c r="P3093"/>
  <c r="R3093"/>
  <c r="W3092"/>
  <c r="Q3092"/>
  <c r="N3094"/>
  <c r="M3095"/>
  <c r="R3094"/>
  <c r="O3094"/>
  <c r="P3094"/>
  <c r="N3095"/>
  <c r="M3096"/>
  <c r="W3093"/>
  <c r="Q3093"/>
  <c r="N3096"/>
  <c r="M3097"/>
  <c r="W3094"/>
  <c r="Q3094"/>
  <c r="O3095"/>
  <c r="P3095"/>
  <c r="R3095"/>
  <c r="Q3095"/>
  <c r="W3095"/>
  <c r="M3098"/>
  <c r="N3097"/>
  <c r="O3096"/>
  <c r="P3096"/>
  <c r="R3096"/>
  <c r="W3096"/>
  <c r="Q3096"/>
  <c r="N3098"/>
  <c r="M3099"/>
  <c r="O3097"/>
  <c r="P3097"/>
  <c r="R3097"/>
  <c r="Q3097"/>
  <c r="W3097"/>
  <c r="O3098"/>
  <c r="P3098"/>
  <c r="R3098"/>
  <c r="M3100"/>
  <c r="N3099"/>
  <c r="N3100"/>
  <c r="M3101"/>
  <c r="W3098"/>
  <c r="Q3098"/>
  <c r="R3099"/>
  <c r="O3099"/>
  <c r="P3099"/>
  <c r="M3102"/>
  <c r="N3101"/>
  <c r="Q3099"/>
  <c r="W3099"/>
  <c r="O3100"/>
  <c r="P3100"/>
  <c r="R3100"/>
  <c r="W3100"/>
  <c r="Q3100"/>
  <c r="O3101"/>
  <c r="P3101"/>
  <c r="R3101"/>
  <c r="N3102"/>
  <c r="M3103"/>
  <c r="O3102"/>
  <c r="P3102"/>
  <c r="R3102"/>
  <c r="W3101"/>
  <c r="Q3101"/>
  <c r="N3103"/>
  <c r="M3104"/>
  <c r="O3103"/>
  <c r="P3103"/>
  <c r="R3103"/>
  <c r="N3104"/>
  <c r="M3105"/>
  <c r="W3102"/>
  <c r="Q3102"/>
  <c r="N3105"/>
  <c r="M3106"/>
  <c r="O3104"/>
  <c r="P3104"/>
  <c r="R3104"/>
  <c r="W3103"/>
  <c r="Q3103"/>
  <c r="M3107"/>
  <c r="N3106"/>
  <c r="Q3104"/>
  <c r="W3104"/>
  <c r="R3105"/>
  <c r="O3105"/>
  <c r="P3105"/>
  <c r="O3106"/>
  <c r="P3106"/>
  <c r="R3106"/>
  <c r="W3105"/>
  <c r="Q3105"/>
  <c r="M3108"/>
  <c r="N3107"/>
  <c r="N3108"/>
  <c r="M3109"/>
  <c r="R3107"/>
  <c r="O3107"/>
  <c r="P3107"/>
  <c r="W3106"/>
  <c r="Q3106"/>
  <c r="Q3107"/>
  <c r="W3107"/>
  <c r="M3110"/>
  <c r="N3109"/>
  <c r="O3108"/>
  <c r="P3108"/>
  <c r="R3108"/>
  <c r="W3108"/>
  <c r="Q3108"/>
  <c r="N3110"/>
  <c r="M3111"/>
  <c r="O3109"/>
  <c r="P3109"/>
  <c r="R3109"/>
  <c r="W3109"/>
  <c r="Q3109"/>
  <c r="R3110"/>
  <c r="O3110"/>
  <c r="P3110"/>
  <c r="N3111"/>
  <c r="M3112"/>
  <c r="O3111"/>
  <c r="P3111"/>
  <c r="R3111"/>
  <c r="N3112"/>
  <c r="M3113"/>
  <c r="W3110"/>
  <c r="Q3110"/>
  <c r="N3113"/>
  <c r="M3114"/>
  <c r="N3114"/>
  <c r="R3112"/>
  <c r="O3112"/>
  <c r="P3112"/>
  <c r="W3111"/>
  <c r="Q3111"/>
  <c r="W3112"/>
  <c r="Q3112"/>
  <c r="O3114"/>
  <c r="R3114"/>
  <c r="R3113"/>
  <c r="T6"/>
  <c r="O3113"/>
  <c r="P3113"/>
  <c r="S3114"/>
  <c r="S11"/>
  <c r="S75"/>
  <c r="S139"/>
  <c r="S186"/>
  <c r="S218"/>
  <c r="S250"/>
  <c r="S269"/>
  <c r="S285"/>
  <c r="S301"/>
  <c r="S317"/>
  <c r="S333"/>
  <c r="S345"/>
  <c r="S353"/>
  <c r="S361"/>
  <c r="S369"/>
  <c r="S377"/>
  <c r="S385"/>
  <c r="S393"/>
  <c r="S401"/>
  <c r="S409"/>
  <c r="S417"/>
  <c r="S425"/>
  <c r="S433"/>
  <c r="S441"/>
  <c r="S449"/>
  <c r="S457"/>
  <c r="S466"/>
  <c r="S474"/>
  <c r="S482"/>
  <c r="S490"/>
  <c r="S498"/>
  <c r="S506"/>
  <c r="S514"/>
  <c r="S522"/>
  <c r="S530"/>
  <c r="S538"/>
  <c r="S546"/>
  <c r="S554"/>
  <c r="S562"/>
  <c r="S570"/>
  <c r="S578"/>
  <c r="S586"/>
  <c r="S594"/>
  <c r="S602"/>
  <c r="S610"/>
  <c r="S618"/>
  <c r="S626"/>
  <c r="S634"/>
  <c r="S642"/>
  <c r="S650"/>
  <c r="S658"/>
  <c r="S666"/>
  <c r="S674"/>
  <c r="S682"/>
  <c r="S690"/>
  <c r="S698"/>
  <c r="S706"/>
  <c r="S714"/>
  <c r="S722"/>
  <c r="S730"/>
  <c r="S738"/>
  <c r="S746"/>
  <c r="S754"/>
  <c r="S762"/>
  <c r="S770"/>
  <c r="S778"/>
  <c r="S786"/>
  <c r="S794"/>
  <c r="S802"/>
  <c r="S811"/>
  <c r="S819"/>
  <c r="S827"/>
  <c r="S835"/>
  <c r="S843"/>
  <c r="S851"/>
  <c r="S859"/>
  <c r="S867"/>
  <c r="S875"/>
  <c r="S883"/>
  <c r="S891"/>
  <c r="S899"/>
  <c r="S907"/>
  <c r="S19"/>
  <c r="S83"/>
  <c r="S147"/>
  <c r="S190"/>
  <c r="S222"/>
  <c r="S254"/>
  <c r="S271"/>
  <c r="S287"/>
  <c r="S303"/>
  <c r="S319"/>
  <c r="S335"/>
  <c r="S346"/>
  <c r="S354"/>
  <c r="S362"/>
  <c r="S370"/>
  <c r="S378"/>
  <c r="S386"/>
  <c r="S394"/>
  <c r="S402"/>
  <c r="S410"/>
  <c r="S418"/>
  <c r="S426"/>
  <c r="S434"/>
  <c r="S442"/>
  <c r="S450"/>
  <c r="S458"/>
  <c r="S467"/>
  <c r="S475"/>
  <c r="S483"/>
  <c r="S491"/>
  <c r="S499"/>
  <c r="S507"/>
  <c r="S515"/>
  <c r="S523"/>
  <c r="S531"/>
  <c r="S539"/>
  <c r="S547"/>
  <c r="S555"/>
  <c r="S563"/>
  <c r="S571"/>
  <c r="S579"/>
  <c r="S587"/>
  <c r="S595"/>
  <c r="S603"/>
  <c r="S611"/>
  <c r="S619"/>
  <c r="S627"/>
  <c r="S635"/>
  <c r="S643"/>
  <c r="S651"/>
  <c r="S659"/>
  <c r="S667"/>
  <c r="S675"/>
  <c r="S683"/>
  <c r="S691"/>
  <c r="S699"/>
  <c r="S707"/>
  <c r="S715"/>
  <c r="S723"/>
  <c r="S731"/>
  <c r="S739"/>
  <c r="S747"/>
  <c r="S755"/>
  <c r="S763"/>
  <c r="S771"/>
  <c r="S779"/>
  <c r="S787"/>
  <c r="S795"/>
  <c r="S27"/>
  <c r="S91"/>
  <c r="S155"/>
  <c r="S194"/>
  <c r="S226"/>
  <c r="S257"/>
  <c r="S273"/>
  <c r="S289"/>
  <c r="S305"/>
  <c r="S321"/>
  <c r="S337"/>
  <c r="S347"/>
  <c r="S355"/>
  <c r="S363"/>
  <c r="S371"/>
  <c r="S379"/>
  <c r="S387"/>
  <c r="S395"/>
  <c r="S403"/>
  <c r="S411"/>
  <c r="S419"/>
  <c r="S427"/>
  <c r="S435"/>
  <c r="S443"/>
  <c r="S451"/>
  <c r="S459"/>
  <c r="S468"/>
  <c r="S476"/>
  <c r="S484"/>
  <c r="S492"/>
  <c r="S500"/>
  <c r="S508"/>
  <c r="S516"/>
  <c r="S524"/>
  <c r="S532"/>
  <c r="S540"/>
  <c r="S548"/>
  <c r="S556"/>
  <c r="S564"/>
  <c r="S572"/>
  <c r="S580"/>
  <c r="S588"/>
  <c r="S596"/>
  <c r="S604"/>
  <c r="S612"/>
  <c r="S620"/>
  <c r="S628"/>
  <c r="S636"/>
  <c r="S644"/>
  <c r="S652"/>
  <c r="S660"/>
  <c r="S668"/>
  <c r="S676"/>
  <c r="S684"/>
  <c r="S692"/>
  <c r="S700"/>
  <c r="S708"/>
  <c r="S716"/>
  <c r="S724"/>
  <c r="S732"/>
  <c r="S740"/>
  <c r="S748"/>
  <c r="S756"/>
  <c r="S764"/>
  <c r="S772"/>
  <c r="S780"/>
  <c r="S788"/>
  <c r="S796"/>
  <c r="S805"/>
  <c r="S813"/>
  <c r="S821"/>
  <c r="S829"/>
  <c r="S837"/>
  <c r="S845"/>
  <c r="S853"/>
  <c r="S861"/>
  <c r="S869"/>
  <c r="S877"/>
  <c r="S885"/>
  <c r="S893"/>
  <c r="S59"/>
  <c r="S123"/>
  <c r="S178"/>
  <c r="S210"/>
  <c r="S242"/>
  <c r="S265"/>
  <c r="S281"/>
  <c r="S297"/>
  <c r="S313"/>
  <c r="S329"/>
  <c r="S343"/>
  <c r="S351"/>
  <c r="S359"/>
  <c r="S367"/>
  <c r="S375"/>
  <c r="S383"/>
  <c r="S391"/>
  <c r="S399"/>
  <c r="S407"/>
  <c r="S415"/>
  <c r="S423"/>
  <c r="S431"/>
  <c r="S439"/>
  <c r="S447"/>
  <c r="S455"/>
  <c r="S463"/>
  <c r="S472"/>
  <c r="S480"/>
  <c r="S488"/>
  <c r="S496"/>
  <c r="S504"/>
  <c r="S512"/>
  <c r="S520"/>
  <c r="S528"/>
  <c r="S536"/>
  <c r="S544"/>
  <c r="S552"/>
  <c r="S560"/>
  <c r="S568"/>
  <c r="S576"/>
  <c r="S584"/>
  <c r="S592"/>
  <c r="S600"/>
  <c r="S608"/>
  <c r="S616"/>
  <c r="S624"/>
  <c r="S632"/>
  <c r="S640"/>
  <c r="S648"/>
  <c r="S656"/>
  <c r="S664"/>
  <c r="S672"/>
  <c r="S680"/>
  <c r="S688"/>
  <c r="S696"/>
  <c r="S704"/>
  <c r="S712"/>
  <c r="S720"/>
  <c r="S728"/>
  <c r="S736"/>
  <c r="S744"/>
  <c r="S752"/>
  <c r="S760"/>
  <c r="S768"/>
  <c r="S776"/>
  <c r="S784"/>
  <c r="S792"/>
  <c r="S800"/>
  <c r="S809"/>
  <c r="S817"/>
  <c r="S825"/>
  <c r="S833"/>
  <c r="S841"/>
  <c r="S849"/>
  <c r="S857"/>
  <c r="S865"/>
  <c r="S873"/>
  <c r="S881"/>
  <c r="S889"/>
  <c r="S897"/>
  <c r="S905"/>
  <c r="S913"/>
  <c r="S921"/>
  <c r="S929"/>
  <c r="S937"/>
  <c r="S35"/>
  <c r="S163"/>
  <c r="S230"/>
  <c r="S275"/>
  <c r="S307"/>
  <c r="S339"/>
  <c r="S356"/>
  <c r="S372"/>
  <c r="S388"/>
  <c r="S404"/>
  <c r="S420"/>
  <c r="S436"/>
  <c r="S452"/>
  <c r="S469"/>
  <c r="S485"/>
  <c r="S501"/>
  <c r="S517"/>
  <c r="S533"/>
  <c r="S549"/>
  <c r="S565"/>
  <c r="S581"/>
  <c r="S597"/>
  <c r="S613"/>
  <c r="S629"/>
  <c r="S645"/>
  <c r="S661"/>
  <c r="S677"/>
  <c r="S693"/>
  <c r="S709"/>
  <c r="S725"/>
  <c r="S741"/>
  <c r="S757"/>
  <c r="S773"/>
  <c r="S789"/>
  <c r="S804"/>
  <c r="S816"/>
  <c r="S830"/>
  <c r="S842"/>
  <c r="S855"/>
  <c r="S868"/>
  <c r="S880"/>
  <c r="S894"/>
  <c r="S904"/>
  <c r="S915"/>
  <c r="S924"/>
  <c r="S933"/>
  <c r="S942"/>
  <c r="S950"/>
  <c r="S958"/>
  <c r="S966"/>
  <c r="S974"/>
  <c r="S983"/>
  <c r="S991"/>
  <c r="S999"/>
  <c r="S1008"/>
  <c r="S1016"/>
  <c r="S1024"/>
  <c r="S1032"/>
  <c r="S1040"/>
  <c r="S1048"/>
  <c r="S1056"/>
  <c r="S1064"/>
  <c r="S1072"/>
  <c r="S1080"/>
  <c r="S1087"/>
  <c r="S1095"/>
  <c r="S1103"/>
  <c r="S1110"/>
  <c r="S1118"/>
  <c r="S1126"/>
  <c r="S1134"/>
  <c r="S1142"/>
  <c r="S1150"/>
  <c r="S1158"/>
  <c r="S1166"/>
  <c r="S1174"/>
  <c r="S1182"/>
  <c r="S1190"/>
  <c r="S1198"/>
  <c r="S1206"/>
  <c r="S1214"/>
  <c r="S1222"/>
  <c r="S1230"/>
  <c r="S1238"/>
  <c r="S1246"/>
  <c r="S43"/>
  <c r="S170"/>
  <c r="S234"/>
  <c r="S277"/>
  <c r="S309"/>
  <c r="S341"/>
  <c r="S357"/>
  <c r="S373"/>
  <c r="S389"/>
  <c r="S405"/>
  <c r="S421"/>
  <c r="S437"/>
  <c r="S453"/>
  <c r="S470"/>
  <c r="S486"/>
  <c r="S502"/>
  <c r="S518"/>
  <c r="S534"/>
  <c r="S550"/>
  <c r="S566"/>
  <c r="S582"/>
  <c r="S598"/>
  <c r="S614"/>
  <c r="S630"/>
  <c r="S646"/>
  <c r="S662"/>
  <c r="S678"/>
  <c r="S694"/>
  <c r="S710"/>
  <c r="S726"/>
  <c r="S742"/>
  <c r="S758"/>
  <c r="S774"/>
  <c r="S790"/>
  <c r="S806"/>
  <c r="S818"/>
  <c r="S831"/>
  <c r="S844"/>
  <c r="S856"/>
  <c r="S870"/>
  <c r="S882"/>
  <c r="S895"/>
  <c r="S906"/>
  <c r="S916"/>
  <c r="S925"/>
  <c r="S934"/>
  <c r="S943"/>
  <c r="S951"/>
  <c r="S959"/>
  <c r="S967"/>
  <c r="S975"/>
  <c r="S984"/>
  <c r="S992"/>
  <c r="S1000"/>
  <c r="S1009"/>
  <c r="S1017"/>
  <c r="S1025"/>
  <c r="S1033"/>
  <c r="S1041"/>
  <c r="S1049"/>
  <c r="S1057"/>
  <c r="S1065"/>
  <c r="S1073"/>
  <c r="S1081"/>
  <c r="S1088"/>
  <c r="S1096"/>
  <c r="S1104"/>
  <c r="S1111"/>
  <c r="S1119"/>
  <c r="S1127"/>
  <c r="S1135"/>
  <c r="S1143"/>
  <c r="S1151"/>
  <c r="S1159"/>
  <c r="S1167"/>
  <c r="S1175"/>
  <c r="S1183"/>
  <c r="S1191"/>
  <c r="S51"/>
  <c r="S174"/>
  <c r="S238"/>
  <c r="S279"/>
  <c r="S311"/>
  <c r="S342"/>
  <c r="S358"/>
  <c r="S374"/>
  <c r="S390"/>
  <c r="S406"/>
  <c r="S422"/>
  <c r="S438"/>
  <c r="S454"/>
  <c r="S471"/>
  <c r="S487"/>
  <c r="S503"/>
  <c r="S519"/>
  <c r="S535"/>
  <c r="S551"/>
  <c r="S567"/>
  <c r="S583"/>
  <c r="S599"/>
  <c r="S615"/>
  <c r="S631"/>
  <c r="S647"/>
  <c r="S663"/>
  <c r="S679"/>
  <c r="S695"/>
  <c r="S711"/>
  <c r="S727"/>
  <c r="S743"/>
  <c r="S759"/>
  <c r="S775"/>
  <c r="S791"/>
  <c r="S807"/>
  <c r="S820"/>
  <c r="S832"/>
  <c r="S846"/>
  <c r="S858"/>
  <c r="S871"/>
  <c r="S884"/>
  <c r="S896"/>
  <c r="S908"/>
  <c r="S917"/>
  <c r="S926"/>
  <c r="S935"/>
  <c r="S944"/>
  <c r="S952"/>
  <c r="S960"/>
  <c r="S968"/>
  <c r="S976"/>
  <c r="S985"/>
  <c r="S993"/>
  <c r="S1001"/>
  <c r="S1010"/>
  <c r="S1018"/>
  <c r="S1026"/>
  <c r="S1034"/>
  <c r="S1042"/>
  <c r="S1050"/>
  <c r="S1058"/>
  <c r="S1066"/>
  <c r="S1074"/>
  <c r="S1082"/>
  <c r="S1089"/>
  <c r="S1097"/>
  <c r="S1105"/>
  <c r="S1112"/>
  <c r="S1120"/>
  <c r="S1128"/>
  <c r="S1136"/>
  <c r="S1144"/>
  <c r="S1152"/>
  <c r="S1160"/>
  <c r="S1168"/>
  <c r="S1176"/>
  <c r="S1184"/>
  <c r="S1192"/>
  <c r="S1200"/>
  <c r="S1208"/>
  <c r="S1216"/>
  <c r="S1224"/>
  <c r="S1232"/>
  <c r="S1240"/>
  <c r="S1248"/>
  <c r="S115"/>
  <c r="S206"/>
  <c r="S263"/>
  <c r="S295"/>
  <c r="S327"/>
  <c r="S350"/>
  <c r="S366"/>
  <c r="S382"/>
  <c r="S398"/>
  <c r="S414"/>
  <c r="S430"/>
  <c r="S446"/>
  <c r="S462"/>
  <c r="S479"/>
  <c r="S495"/>
  <c r="S511"/>
  <c r="S527"/>
  <c r="S543"/>
  <c r="S559"/>
  <c r="S575"/>
  <c r="S591"/>
  <c r="S607"/>
  <c r="S623"/>
  <c r="S639"/>
  <c r="S655"/>
  <c r="S671"/>
  <c r="S687"/>
  <c r="S703"/>
  <c r="S719"/>
  <c r="S735"/>
  <c r="S751"/>
  <c r="S767"/>
  <c r="S783"/>
  <c r="S799"/>
  <c r="S814"/>
  <c r="S826"/>
  <c r="S839"/>
  <c r="S852"/>
  <c r="S864"/>
  <c r="S878"/>
  <c r="S890"/>
  <c r="S902"/>
  <c r="S912"/>
  <c r="S922"/>
  <c r="S931"/>
  <c r="S940"/>
  <c r="S948"/>
  <c r="S956"/>
  <c r="S964"/>
  <c r="S972"/>
  <c r="S981"/>
  <c r="S989"/>
  <c r="S997"/>
  <c r="S1006"/>
  <c r="S1014"/>
  <c r="S1022"/>
  <c r="S1030"/>
  <c r="S1038"/>
  <c r="S1046"/>
  <c r="S1054"/>
  <c r="S1062"/>
  <c r="S1070"/>
  <c r="S1078"/>
  <c r="S1085"/>
  <c r="S1093"/>
  <c r="S1101"/>
  <c r="S1108"/>
  <c r="S1116"/>
  <c r="S1124"/>
  <c r="S1132"/>
  <c r="S1140"/>
  <c r="S1148"/>
  <c r="S1156"/>
  <c r="S1164"/>
  <c r="S1172"/>
  <c r="S1180"/>
  <c r="S1188"/>
  <c r="S1196"/>
  <c r="S1204"/>
  <c r="S1212"/>
  <c r="S1220"/>
  <c r="S1228"/>
  <c r="S1236"/>
  <c r="S1244"/>
  <c r="S1252"/>
  <c r="S1260"/>
  <c r="S1268"/>
  <c r="S1276"/>
  <c r="S1283"/>
  <c r="S1291"/>
  <c r="S1299"/>
  <c r="S67"/>
  <c r="S246"/>
  <c r="S315"/>
  <c r="S360"/>
  <c r="S392"/>
  <c r="S424"/>
  <c r="S456"/>
  <c r="S489"/>
  <c r="S521"/>
  <c r="S553"/>
  <c r="S585"/>
  <c r="S617"/>
  <c r="S649"/>
  <c r="S681"/>
  <c r="S713"/>
  <c r="S745"/>
  <c r="S777"/>
  <c r="S808"/>
  <c r="S834"/>
  <c r="S860"/>
  <c r="S886"/>
  <c r="S909"/>
  <c r="S927"/>
  <c r="S945"/>
  <c r="S961"/>
  <c r="S977"/>
  <c r="S994"/>
  <c r="S1011"/>
  <c r="S1027"/>
  <c r="S1043"/>
  <c r="S1059"/>
  <c r="S1075"/>
  <c r="S1090"/>
  <c r="S1106"/>
  <c r="S1121"/>
  <c r="S1137"/>
  <c r="S1153"/>
  <c r="S1169"/>
  <c r="S1185"/>
  <c r="S1199"/>
  <c r="S1211"/>
  <c r="S1225"/>
  <c r="S1237"/>
  <c r="S1250"/>
  <c r="S1259"/>
  <c r="S1269"/>
  <c r="S1278"/>
  <c r="S1286"/>
  <c r="S1295"/>
  <c r="S1304"/>
  <c r="S1312"/>
  <c r="S1320"/>
  <c r="S1328"/>
  <c r="S1336"/>
  <c r="S1344"/>
  <c r="S1352"/>
  <c r="S1360"/>
  <c r="S1368"/>
  <c r="S1376"/>
  <c r="S1384"/>
  <c r="S1392"/>
  <c r="S1400"/>
  <c r="S1408"/>
  <c r="S1416"/>
  <c r="S1424"/>
  <c r="S1432"/>
  <c r="S1440"/>
  <c r="S1448"/>
  <c r="S1456"/>
  <c r="S1464"/>
  <c r="S1472"/>
  <c r="S1480"/>
  <c r="S1488"/>
  <c r="S1496"/>
  <c r="S1504"/>
  <c r="S1512"/>
  <c r="S1520"/>
  <c r="S1528"/>
  <c r="S1536"/>
  <c r="S1544"/>
  <c r="S1552"/>
  <c r="S1560"/>
  <c r="S1568"/>
  <c r="S1576"/>
  <c r="S1584"/>
  <c r="S1592"/>
  <c r="S99"/>
  <c r="S259"/>
  <c r="S107"/>
  <c r="S261"/>
  <c r="S325"/>
  <c r="S365"/>
  <c r="S397"/>
  <c r="S429"/>
  <c r="S461"/>
  <c r="S494"/>
  <c r="S526"/>
  <c r="S558"/>
  <c r="S590"/>
  <c r="S622"/>
  <c r="S654"/>
  <c r="S686"/>
  <c r="S718"/>
  <c r="S750"/>
  <c r="S782"/>
  <c r="S812"/>
  <c r="S838"/>
  <c r="S863"/>
  <c r="S888"/>
  <c r="S911"/>
  <c r="S930"/>
  <c r="S947"/>
  <c r="S963"/>
  <c r="S980"/>
  <c r="S996"/>
  <c r="S1013"/>
  <c r="S1029"/>
  <c r="S1045"/>
  <c r="S1061"/>
  <c r="S1077"/>
  <c r="S1092"/>
  <c r="S978"/>
  <c r="S1123"/>
  <c r="S1139"/>
  <c r="S1155"/>
  <c r="S1171"/>
  <c r="S1187"/>
  <c r="S1202"/>
  <c r="S1215"/>
  <c r="S1227"/>
  <c r="S1241"/>
  <c r="S1253"/>
  <c r="S1262"/>
  <c r="S1271"/>
  <c r="S1280"/>
  <c r="S1288"/>
  <c r="S1297"/>
  <c r="S1306"/>
  <c r="S1314"/>
  <c r="S1322"/>
  <c r="S1330"/>
  <c r="S1338"/>
  <c r="S1346"/>
  <c r="S1354"/>
  <c r="S1362"/>
  <c r="S1370"/>
  <c r="S1378"/>
  <c r="S1386"/>
  <c r="S1394"/>
  <c r="S1402"/>
  <c r="S1410"/>
  <c r="S1418"/>
  <c r="S1426"/>
  <c r="S1434"/>
  <c r="S1442"/>
  <c r="S1450"/>
  <c r="S1458"/>
  <c r="S1466"/>
  <c r="S1474"/>
  <c r="S1482"/>
  <c r="S1490"/>
  <c r="S1498"/>
  <c r="S1506"/>
  <c r="S1514"/>
  <c r="S1522"/>
  <c r="S1530"/>
  <c r="S1538"/>
  <c r="S1546"/>
  <c r="S1554"/>
  <c r="S1562"/>
  <c r="S1570"/>
  <c r="S1578"/>
  <c r="S1586"/>
  <c r="S182"/>
  <c r="S283"/>
  <c r="S344"/>
  <c r="S376"/>
  <c r="S408"/>
  <c r="S440"/>
  <c r="S473"/>
  <c r="S505"/>
  <c r="S537"/>
  <c r="S569"/>
  <c r="S601"/>
  <c r="S633"/>
  <c r="S665"/>
  <c r="S697"/>
  <c r="S729"/>
  <c r="S761"/>
  <c r="S793"/>
  <c r="S822"/>
  <c r="S847"/>
  <c r="S872"/>
  <c r="S898"/>
  <c r="S918"/>
  <c r="S936"/>
  <c r="S953"/>
  <c r="S969"/>
  <c r="S986"/>
  <c r="S1002"/>
  <c r="S1019"/>
  <c r="S1035"/>
  <c r="S1051"/>
  <c r="S1067"/>
  <c r="S1003"/>
  <c r="S1098"/>
  <c r="S1113"/>
  <c r="S1129"/>
  <c r="S1145"/>
  <c r="S1161"/>
  <c r="S1177"/>
  <c r="S1193"/>
  <c r="S1205"/>
  <c r="S1218"/>
  <c r="S1231"/>
  <c r="S1243"/>
  <c r="S1255"/>
  <c r="S1264"/>
  <c r="S1273"/>
  <c r="S803"/>
  <c r="S1290"/>
  <c r="S1300"/>
  <c r="S1308"/>
  <c r="S1316"/>
  <c r="S1324"/>
  <c r="S1332"/>
  <c r="S1340"/>
  <c r="S1348"/>
  <c r="S1356"/>
  <c r="S1364"/>
  <c r="S1372"/>
  <c r="S1380"/>
  <c r="S1388"/>
  <c r="S1396"/>
  <c r="S1404"/>
  <c r="S1412"/>
  <c r="S1420"/>
  <c r="S1428"/>
  <c r="S1436"/>
  <c r="S1444"/>
  <c r="S1452"/>
  <c r="S1460"/>
  <c r="S1468"/>
  <c r="S1476"/>
  <c r="S1484"/>
  <c r="S1492"/>
  <c r="S1500"/>
  <c r="S1508"/>
  <c r="S1516"/>
  <c r="S1524"/>
  <c r="S1532"/>
  <c r="S1540"/>
  <c r="S1548"/>
  <c r="S1556"/>
  <c r="S1564"/>
  <c r="S1572"/>
  <c r="S202"/>
  <c r="S293"/>
  <c r="S349"/>
  <c r="S381"/>
  <c r="S413"/>
  <c r="S445"/>
  <c r="S478"/>
  <c r="S510"/>
  <c r="S542"/>
  <c r="S574"/>
  <c r="S606"/>
  <c r="S638"/>
  <c r="S670"/>
  <c r="S702"/>
  <c r="S734"/>
  <c r="S766"/>
  <c r="S798"/>
  <c r="S824"/>
  <c r="S850"/>
  <c r="S876"/>
  <c r="S901"/>
  <c r="S920"/>
  <c r="S939"/>
  <c r="S955"/>
  <c r="S971"/>
  <c r="S988"/>
  <c r="S1005"/>
  <c r="S1021"/>
  <c r="S1037"/>
  <c r="S1053"/>
  <c r="S1069"/>
  <c r="S1084"/>
  <c r="S1100"/>
  <c r="S1115"/>
  <c r="S1131"/>
  <c r="S1147"/>
  <c r="S1163"/>
  <c r="S1179"/>
  <c r="S1195"/>
  <c r="S1209"/>
  <c r="S1221"/>
  <c r="S1234"/>
  <c r="S1247"/>
  <c r="S1257"/>
  <c r="S1266"/>
  <c r="S1275"/>
  <c r="S1284"/>
  <c r="S1293"/>
  <c r="S1302"/>
  <c r="S1310"/>
  <c r="S1318"/>
  <c r="S1326"/>
  <c r="S1334"/>
  <c r="S1342"/>
  <c r="S1350"/>
  <c r="S1358"/>
  <c r="S1366"/>
  <c r="S1374"/>
  <c r="S1382"/>
  <c r="S1390"/>
  <c r="S1398"/>
  <c r="S1406"/>
  <c r="S1414"/>
  <c r="S1422"/>
  <c r="S1430"/>
  <c r="S1438"/>
  <c r="S1446"/>
  <c r="S1454"/>
  <c r="S1462"/>
  <c r="S1470"/>
  <c r="S1478"/>
  <c r="S1486"/>
  <c r="S1494"/>
  <c r="S1502"/>
  <c r="S1510"/>
  <c r="S1518"/>
  <c r="S1526"/>
  <c r="S1534"/>
  <c r="S1542"/>
  <c r="S1550"/>
  <c r="S1558"/>
  <c r="S1566"/>
  <c r="S1574"/>
  <c r="S1582"/>
  <c r="S1590"/>
  <c r="S131"/>
  <c r="S348"/>
  <c r="S412"/>
  <c r="S477"/>
  <c r="S541"/>
  <c r="S605"/>
  <c r="S669"/>
  <c r="S733"/>
  <c r="S797"/>
  <c r="S848"/>
  <c r="S900"/>
  <c r="S938"/>
  <c r="S970"/>
  <c r="S1004"/>
  <c r="S1036"/>
  <c r="S1068"/>
  <c r="S1099"/>
  <c r="S1130"/>
  <c r="S1162"/>
  <c r="S1194"/>
  <c r="S1219"/>
  <c r="S1245"/>
  <c r="S1265"/>
  <c r="S1282"/>
  <c r="S1301"/>
  <c r="S1317"/>
  <c r="S1333"/>
  <c r="S1349"/>
  <c r="S1365"/>
  <c r="S1381"/>
  <c r="S1397"/>
  <c r="S1413"/>
  <c r="S1429"/>
  <c r="S1445"/>
  <c r="S1461"/>
  <c r="S1477"/>
  <c r="S1493"/>
  <c r="S1509"/>
  <c r="S1525"/>
  <c r="S1541"/>
  <c r="S1557"/>
  <c r="S1573"/>
  <c r="S1587"/>
  <c r="S1597"/>
  <c r="S1605"/>
  <c r="S1613"/>
  <c r="S1621"/>
  <c r="S1629"/>
  <c r="S1637"/>
  <c r="S1645"/>
  <c r="S1653"/>
  <c r="S1661"/>
  <c r="S1669"/>
  <c r="S1677"/>
  <c r="S1685"/>
  <c r="S1693"/>
  <c r="S1701"/>
  <c r="S1709"/>
  <c r="S1717"/>
  <c r="S1725"/>
  <c r="S1733"/>
  <c r="S1741"/>
  <c r="S1749"/>
  <c r="S1757"/>
  <c r="S1765"/>
  <c r="S1773"/>
  <c r="S1781"/>
  <c r="S1789"/>
  <c r="S1797"/>
  <c r="S1805"/>
  <c r="S1813"/>
  <c r="S1821"/>
  <c r="S1829"/>
  <c r="S1837"/>
  <c r="S1845"/>
  <c r="S1853"/>
  <c r="S1861"/>
  <c r="S1869"/>
  <c r="S1877"/>
  <c r="S1885"/>
  <c r="S1893"/>
  <c r="S1901"/>
  <c r="S1909"/>
  <c r="S1917"/>
  <c r="S1925"/>
  <c r="S1933"/>
  <c r="S1941"/>
  <c r="S1949"/>
  <c r="S1957"/>
  <c r="S1965"/>
  <c r="S1973"/>
  <c r="S1981"/>
  <c r="S1989"/>
  <c r="S1997"/>
  <c r="S2005"/>
  <c r="S2013"/>
  <c r="S2021"/>
  <c r="S198"/>
  <c r="S352"/>
  <c r="S416"/>
  <c r="S481"/>
  <c r="S545"/>
  <c r="S609"/>
  <c r="S673"/>
  <c r="S737"/>
  <c r="S801"/>
  <c r="S854"/>
  <c r="S903"/>
  <c r="S941"/>
  <c r="S973"/>
  <c r="S1007"/>
  <c r="S1039"/>
  <c r="S1071"/>
  <c r="S1102"/>
  <c r="S1133"/>
  <c r="S1165"/>
  <c r="S1197"/>
  <c r="S1223"/>
  <c r="S1249"/>
  <c r="S1267"/>
  <c r="S1285"/>
  <c r="S1303"/>
  <c r="S1319"/>
  <c r="S1335"/>
  <c r="S1351"/>
  <c r="S1367"/>
  <c r="S1383"/>
  <c r="S1399"/>
  <c r="S1415"/>
  <c r="S1431"/>
  <c r="S1447"/>
  <c r="S1463"/>
  <c r="S1479"/>
  <c r="S1495"/>
  <c r="S1511"/>
  <c r="S1527"/>
  <c r="S1543"/>
  <c r="S1559"/>
  <c r="S1575"/>
  <c r="S1588"/>
  <c r="S1598"/>
  <c r="S1606"/>
  <c r="S1614"/>
  <c r="S1622"/>
  <c r="S1630"/>
  <c r="S1638"/>
  <c r="S1646"/>
  <c r="S1654"/>
  <c r="S1662"/>
  <c r="S1670"/>
  <c r="S1678"/>
  <c r="S1686"/>
  <c r="S1694"/>
  <c r="S1702"/>
  <c r="S1710"/>
  <c r="S1718"/>
  <c r="S1726"/>
  <c r="S1734"/>
  <c r="S1742"/>
  <c r="S1750"/>
  <c r="S1758"/>
  <c r="S1766"/>
  <c r="S1774"/>
  <c r="S1782"/>
  <c r="S1790"/>
  <c r="S1798"/>
  <c r="S1806"/>
  <c r="S1814"/>
  <c r="S1822"/>
  <c r="S1830"/>
  <c r="S1838"/>
  <c r="S1846"/>
  <c r="S1854"/>
  <c r="S1862"/>
  <c r="S1870"/>
  <c r="S1878"/>
  <c r="S1886"/>
  <c r="S1894"/>
  <c r="S1902"/>
  <c r="S1910"/>
  <c r="S1918"/>
  <c r="S1926"/>
  <c r="S214"/>
  <c r="S364"/>
  <c r="S428"/>
  <c r="S493"/>
  <c r="S557"/>
  <c r="S621"/>
  <c r="S685"/>
  <c r="S749"/>
  <c r="S810"/>
  <c r="S862"/>
  <c r="S910"/>
  <c r="S946"/>
  <c r="S979"/>
  <c r="S1012"/>
  <c r="S1044"/>
  <c r="S1076"/>
  <c r="S1107"/>
  <c r="S1138"/>
  <c r="S1170"/>
  <c r="S1201"/>
  <c r="S1226"/>
  <c r="S1251"/>
  <c r="S1270"/>
  <c r="S1287"/>
  <c r="S1305"/>
  <c r="S1321"/>
  <c r="S1337"/>
  <c r="S1353"/>
  <c r="S1369"/>
  <c r="S1385"/>
  <c r="S1401"/>
  <c r="S1417"/>
  <c r="S1433"/>
  <c r="S1449"/>
  <c r="S1465"/>
  <c r="S1481"/>
  <c r="S1497"/>
  <c r="S1513"/>
  <c r="S1529"/>
  <c r="S1545"/>
  <c r="S1561"/>
  <c r="S1577"/>
  <c r="S1589"/>
  <c r="S1599"/>
  <c r="S1607"/>
  <c r="S1615"/>
  <c r="S1623"/>
  <c r="S1631"/>
  <c r="S1639"/>
  <c r="S1647"/>
  <c r="S1655"/>
  <c r="S1663"/>
  <c r="S1671"/>
  <c r="S1679"/>
  <c r="S1687"/>
  <c r="S1695"/>
  <c r="S1703"/>
  <c r="S1711"/>
  <c r="S1719"/>
  <c r="S1727"/>
  <c r="S1735"/>
  <c r="S1743"/>
  <c r="S1751"/>
  <c r="S1759"/>
  <c r="S1767"/>
  <c r="S1775"/>
  <c r="S1783"/>
  <c r="S1791"/>
  <c r="S1799"/>
  <c r="S1807"/>
  <c r="S1815"/>
  <c r="S1823"/>
  <c r="S1831"/>
  <c r="S1839"/>
  <c r="S1847"/>
  <c r="S1855"/>
  <c r="S1863"/>
  <c r="S1871"/>
  <c r="S1879"/>
  <c r="S1887"/>
  <c r="S1895"/>
  <c r="S1903"/>
  <c r="S1911"/>
  <c r="S1919"/>
  <c r="S1927"/>
  <c r="S1935"/>
  <c r="S1943"/>
  <c r="S1951"/>
  <c r="S1959"/>
  <c r="S1967"/>
  <c r="S1975"/>
  <c r="S1983"/>
  <c r="S1991"/>
  <c r="S1999"/>
  <c r="S2007"/>
  <c r="S2015"/>
  <c r="S323"/>
  <c r="S396"/>
  <c r="S460"/>
  <c r="S525"/>
  <c r="S589"/>
  <c r="S653"/>
  <c r="S717"/>
  <c r="S781"/>
  <c r="S836"/>
  <c r="S887"/>
  <c r="S928"/>
  <c r="S962"/>
  <c r="S995"/>
  <c r="S1028"/>
  <c r="S1060"/>
  <c r="S1091"/>
  <c r="S1122"/>
  <c r="S1154"/>
  <c r="S1186"/>
  <c r="S1213"/>
  <c r="S1239"/>
  <c r="S1261"/>
  <c r="S1279"/>
  <c r="S1296"/>
  <c r="S1313"/>
  <c r="S1329"/>
  <c r="S1345"/>
  <c r="S1361"/>
  <c r="S1377"/>
  <c r="S1393"/>
  <c r="S1409"/>
  <c r="S1425"/>
  <c r="S1441"/>
  <c r="S1457"/>
  <c r="S1473"/>
  <c r="S1489"/>
  <c r="S1505"/>
  <c r="S1521"/>
  <c r="S1537"/>
  <c r="S1553"/>
  <c r="S1569"/>
  <c r="S1583"/>
  <c r="S1595"/>
  <c r="S1603"/>
  <c r="S1611"/>
  <c r="S1619"/>
  <c r="S1627"/>
  <c r="S1635"/>
  <c r="S1643"/>
  <c r="S1651"/>
  <c r="S1659"/>
  <c r="S1667"/>
  <c r="S1675"/>
  <c r="S1683"/>
  <c r="S1691"/>
  <c r="S1699"/>
  <c r="S1707"/>
  <c r="S1715"/>
  <c r="S1723"/>
  <c r="S1731"/>
  <c r="S1739"/>
  <c r="S1747"/>
  <c r="S1755"/>
  <c r="S1763"/>
  <c r="S1771"/>
  <c r="S1779"/>
  <c r="S1787"/>
  <c r="S1795"/>
  <c r="S1803"/>
  <c r="S1811"/>
  <c r="S1819"/>
  <c r="S1827"/>
  <c r="S1835"/>
  <c r="S1843"/>
  <c r="S1851"/>
  <c r="S1859"/>
  <c r="S1867"/>
  <c r="S1875"/>
  <c r="S1883"/>
  <c r="S1891"/>
  <c r="S1899"/>
  <c r="S1907"/>
  <c r="S1915"/>
  <c r="S1923"/>
  <c r="S1931"/>
  <c r="S1939"/>
  <c r="S1947"/>
  <c r="S1955"/>
  <c r="S1963"/>
  <c r="S1971"/>
  <c r="S1979"/>
  <c r="S1987"/>
  <c r="S1995"/>
  <c r="S2003"/>
  <c r="S2011"/>
  <c r="S2019"/>
  <c r="S2027"/>
  <c r="S2035"/>
  <c r="S2043"/>
  <c r="S2051"/>
  <c r="S2059"/>
  <c r="S2067"/>
  <c r="S2075"/>
  <c r="S2083"/>
  <c r="S2091"/>
  <c r="S2099"/>
  <c r="S2107"/>
  <c r="S2115"/>
  <c r="S2123"/>
  <c r="S2131"/>
  <c r="S2139"/>
  <c r="S2147"/>
  <c r="S2155"/>
  <c r="S2163"/>
  <c r="S267"/>
  <c r="S432"/>
  <c r="S561"/>
  <c r="S689"/>
  <c r="S815"/>
  <c r="S914"/>
  <c r="S982"/>
  <c r="S1047"/>
  <c r="S1109"/>
  <c r="S1173"/>
  <c r="S1229"/>
  <c r="S1272"/>
  <c r="S1307"/>
  <c r="S1339"/>
  <c r="S1371"/>
  <c r="S1403"/>
  <c r="S1435"/>
  <c r="S1467"/>
  <c r="S1499"/>
  <c r="S1531"/>
  <c r="S1563"/>
  <c r="S1591"/>
  <c r="S1608"/>
  <c r="S1624"/>
  <c r="S1640"/>
  <c r="S1656"/>
  <c r="S1672"/>
  <c r="S1688"/>
  <c r="S1704"/>
  <c r="S1720"/>
  <c r="S1736"/>
  <c r="S1752"/>
  <c r="S1768"/>
  <c r="S1784"/>
  <c r="S1800"/>
  <c r="S1816"/>
  <c r="S1832"/>
  <c r="S1848"/>
  <c r="S1864"/>
  <c r="S1880"/>
  <c r="S1896"/>
  <c r="S1912"/>
  <c r="S1928"/>
  <c r="S1940"/>
  <c r="S1953"/>
  <c r="S1966"/>
  <c r="S1978"/>
  <c r="S1992"/>
  <c r="S2004"/>
  <c r="S2017"/>
  <c r="S2028"/>
  <c r="S2037"/>
  <c r="S2046"/>
  <c r="S2055"/>
  <c r="S2064"/>
  <c r="S2073"/>
  <c r="S2082"/>
  <c r="S2092"/>
  <c r="S2101"/>
  <c r="S2110"/>
  <c r="S2119"/>
  <c r="S2128"/>
  <c r="S2137"/>
  <c r="S2146"/>
  <c r="S2156"/>
  <c r="S2165"/>
  <c r="S2173"/>
  <c r="S2181"/>
  <c r="S2189"/>
  <c r="S2197"/>
  <c r="S2205"/>
  <c r="S2213"/>
  <c r="S2221"/>
  <c r="S2229"/>
  <c r="S2237"/>
  <c r="S2245"/>
  <c r="S2253"/>
  <c r="S2261"/>
  <c r="S2269"/>
  <c r="S2277"/>
  <c r="S2285"/>
  <c r="S2293"/>
  <c r="S2301"/>
  <c r="S2309"/>
  <c r="S2317"/>
  <c r="S2325"/>
  <c r="S291"/>
  <c r="S444"/>
  <c r="S299"/>
  <c r="S448"/>
  <c r="S577"/>
  <c r="S705"/>
  <c r="S828"/>
  <c r="S923"/>
  <c r="S990"/>
  <c r="S1055"/>
  <c r="S1117"/>
  <c r="S1181"/>
  <c r="S1235"/>
  <c r="S1277"/>
  <c r="S1311"/>
  <c r="S1343"/>
  <c r="S1375"/>
  <c r="S1407"/>
  <c r="S1439"/>
  <c r="S1471"/>
  <c r="S1503"/>
  <c r="S1535"/>
  <c r="S1567"/>
  <c r="S1594"/>
  <c r="S1610"/>
  <c r="S1626"/>
  <c r="S1642"/>
  <c r="S1658"/>
  <c r="S1674"/>
  <c r="S1690"/>
  <c r="S1706"/>
  <c r="S1722"/>
  <c r="S1738"/>
  <c r="S1754"/>
  <c r="S1770"/>
  <c r="S1786"/>
  <c r="S1802"/>
  <c r="S1818"/>
  <c r="S1834"/>
  <c r="S1850"/>
  <c r="S1866"/>
  <c r="S1882"/>
  <c r="S1898"/>
  <c r="S1914"/>
  <c r="S1930"/>
  <c r="S1944"/>
  <c r="S1956"/>
  <c r="S1969"/>
  <c r="S1982"/>
  <c r="S1994"/>
  <c r="S2008"/>
  <c r="S2020"/>
  <c r="S2030"/>
  <c r="S2039"/>
  <c r="S2048"/>
  <c r="S2057"/>
  <c r="S2066"/>
  <c r="S2076"/>
  <c r="S2085"/>
  <c r="S2094"/>
  <c r="S2103"/>
  <c r="S2112"/>
  <c r="S2121"/>
  <c r="S2130"/>
  <c r="S2140"/>
  <c r="S2149"/>
  <c r="S2158"/>
  <c r="S2167"/>
  <c r="S2175"/>
  <c r="S2183"/>
  <c r="S2191"/>
  <c r="S2199"/>
  <c r="S2207"/>
  <c r="S2215"/>
  <c r="S2223"/>
  <c r="S2231"/>
  <c r="S2239"/>
  <c r="S2247"/>
  <c r="S2255"/>
  <c r="S2263"/>
  <c r="S2271"/>
  <c r="S2279"/>
  <c r="S2287"/>
  <c r="S2295"/>
  <c r="S2303"/>
  <c r="S2311"/>
  <c r="S2319"/>
  <c r="S2327"/>
  <c r="S368"/>
  <c r="S497"/>
  <c r="S625"/>
  <c r="S753"/>
  <c r="S866"/>
  <c r="S949"/>
  <c r="S1015"/>
  <c r="S1079"/>
  <c r="S1141"/>
  <c r="S1203"/>
  <c r="S1254"/>
  <c r="S1289"/>
  <c r="S1323"/>
  <c r="S1355"/>
  <c r="S1387"/>
  <c r="S1419"/>
  <c r="S1451"/>
  <c r="S1483"/>
  <c r="S1515"/>
  <c r="S1547"/>
  <c r="S1579"/>
  <c r="S1600"/>
  <c r="S1616"/>
  <c r="S1632"/>
  <c r="S1648"/>
  <c r="S1664"/>
  <c r="S1680"/>
  <c r="S1696"/>
  <c r="S1712"/>
  <c r="S1728"/>
  <c r="S1744"/>
  <c r="S1760"/>
  <c r="S1776"/>
  <c r="S1792"/>
  <c r="S1808"/>
  <c r="S1824"/>
  <c r="S1840"/>
  <c r="S1856"/>
  <c r="S1872"/>
  <c r="S1888"/>
  <c r="S1904"/>
  <c r="S1920"/>
  <c r="S1934"/>
  <c r="S1946"/>
  <c r="S1960"/>
  <c r="S1972"/>
  <c r="S1985"/>
  <c r="S1998"/>
  <c r="S2010"/>
  <c r="S2023"/>
  <c r="S2032"/>
  <c r="S2041"/>
  <c r="S2050"/>
  <c r="S2060"/>
  <c r="S2069"/>
  <c r="S2078"/>
  <c r="S2087"/>
  <c r="S2096"/>
  <c r="S2105"/>
  <c r="S2114"/>
  <c r="S2124"/>
  <c r="S2133"/>
  <c r="S2142"/>
  <c r="S2151"/>
  <c r="S2160"/>
  <c r="S2169"/>
  <c r="S2177"/>
  <c r="S2185"/>
  <c r="S2193"/>
  <c r="S2201"/>
  <c r="S2209"/>
  <c r="S2217"/>
  <c r="S2225"/>
  <c r="S2233"/>
  <c r="S2241"/>
  <c r="S2249"/>
  <c r="S2257"/>
  <c r="S2265"/>
  <c r="S2273"/>
  <c r="S2281"/>
  <c r="S2289"/>
  <c r="S2297"/>
  <c r="S2305"/>
  <c r="S2313"/>
  <c r="S2321"/>
  <c r="S384"/>
  <c r="S513"/>
  <c r="S641"/>
  <c r="S769"/>
  <c r="S879"/>
  <c r="S957"/>
  <c r="S1023"/>
  <c r="S1086"/>
  <c r="S1149"/>
  <c r="S1210"/>
  <c r="S1258"/>
  <c r="S1294"/>
  <c r="S1327"/>
  <c r="S1359"/>
  <c r="S1391"/>
  <c r="S1423"/>
  <c r="S1455"/>
  <c r="S1487"/>
  <c r="S1519"/>
  <c r="S1551"/>
  <c r="S1581"/>
  <c r="S1602"/>
  <c r="S1618"/>
  <c r="S1634"/>
  <c r="S1650"/>
  <c r="S1666"/>
  <c r="S1682"/>
  <c r="S1698"/>
  <c r="S1714"/>
  <c r="S1730"/>
  <c r="S1746"/>
  <c r="S1762"/>
  <c r="S1778"/>
  <c r="S1794"/>
  <c r="S1810"/>
  <c r="S1826"/>
  <c r="S1842"/>
  <c r="S1858"/>
  <c r="S1874"/>
  <c r="S1890"/>
  <c r="S1906"/>
  <c r="S1922"/>
  <c r="S1937"/>
  <c r="S1950"/>
  <c r="S1962"/>
  <c r="S1976"/>
  <c r="S1988"/>
  <c r="S2001"/>
  <c r="S2014"/>
  <c r="S2025"/>
  <c r="S2034"/>
  <c r="S2044"/>
  <c r="S2053"/>
  <c r="S2062"/>
  <c r="S2071"/>
  <c r="S2080"/>
  <c r="S2089"/>
  <c r="S2098"/>
  <c r="S2108"/>
  <c r="S2117"/>
  <c r="S2126"/>
  <c r="S2135"/>
  <c r="S2144"/>
  <c r="S2153"/>
  <c r="S2162"/>
  <c r="S2171"/>
  <c r="S2179"/>
  <c r="S2187"/>
  <c r="S2195"/>
  <c r="S2203"/>
  <c r="S2211"/>
  <c r="S2219"/>
  <c r="S2227"/>
  <c r="S2235"/>
  <c r="S2243"/>
  <c r="S2251"/>
  <c r="S2259"/>
  <c r="S2267"/>
  <c r="S2275"/>
  <c r="S2283"/>
  <c r="S2291"/>
  <c r="S2299"/>
  <c r="S2307"/>
  <c r="S2315"/>
  <c r="S2323"/>
  <c r="S331"/>
  <c r="S637"/>
  <c r="S874"/>
  <c r="S1020"/>
  <c r="S1146"/>
  <c r="S1256"/>
  <c r="S1325"/>
  <c r="S1389"/>
  <c r="S1453"/>
  <c r="S1517"/>
  <c r="S1580"/>
  <c r="S1617"/>
  <c r="S1649"/>
  <c r="S1681"/>
  <c r="S1713"/>
  <c r="S1745"/>
  <c r="S1777"/>
  <c r="S1809"/>
  <c r="S1841"/>
  <c r="S1873"/>
  <c r="S1905"/>
  <c r="S1936"/>
  <c r="S1961"/>
  <c r="S1986"/>
  <c r="S2012"/>
  <c r="S2033"/>
  <c r="S2052"/>
  <c r="S2070"/>
  <c r="S2088"/>
  <c r="S2106"/>
  <c r="S2125"/>
  <c r="S2143"/>
  <c r="S2161"/>
  <c r="S2178"/>
  <c r="S2194"/>
  <c r="S2210"/>
  <c r="S2226"/>
  <c r="S2242"/>
  <c r="S2258"/>
  <c r="S2274"/>
  <c r="S2290"/>
  <c r="S2306"/>
  <c r="S2322"/>
  <c r="S2333"/>
  <c r="S2341"/>
  <c r="S2349"/>
  <c r="S2357"/>
  <c r="S2365"/>
  <c r="S2373"/>
  <c r="S2381"/>
  <c r="S2389"/>
  <c r="S2397"/>
  <c r="S2405"/>
  <c r="S2413"/>
  <c r="S2421"/>
  <c r="S2429"/>
  <c r="S2437"/>
  <c r="S2445"/>
  <c r="S2453"/>
  <c r="S2461"/>
  <c r="S2469"/>
  <c r="S2477"/>
  <c r="S2485"/>
  <c r="S2493"/>
  <c r="S2501"/>
  <c r="S2509"/>
  <c r="S2517"/>
  <c r="S2525"/>
  <c r="S2533"/>
  <c r="S2541"/>
  <c r="S2549"/>
  <c r="S2557"/>
  <c r="S2565"/>
  <c r="S2573"/>
  <c r="S2581"/>
  <c r="S2589"/>
  <c r="S2597"/>
  <c r="S2605"/>
  <c r="S2613"/>
  <c r="S2621"/>
  <c r="S2629"/>
  <c r="S2637"/>
  <c r="S2645"/>
  <c r="S2653"/>
  <c r="S2661"/>
  <c r="S2669"/>
  <c r="S2677"/>
  <c r="S2685"/>
  <c r="S2693"/>
  <c r="S2701"/>
  <c r="S2709"/>
  <c r="S2717"/>
  <c r="S2725"/>
  <c r="S2733"/>
  <c r="S2741"/>
  <c r="S2749"/>
  <c r="S2757"/>
  <c r="S2765"/>
  <c r="S2773"/>
  <c r="S2781"/>
  <c r="S2789"/>
  <c r="S2797"/>
  <c r="S2805"/>
  <c r="S2813"/>
  <c r="S2821"/>
  <c r="S2829"/>
  <c r="S2837"/>
  <c r="S2845"/>
  <c r="S2853"/>
  <c r="S2861"/>
  <c r="S2869"/>
  <c r="S2877"/>
  <c r="S2885"/>
  <c r="S2893"/>
  <c r="S2901"/>
  <c r="S2909"/>
  <c r="S2917"/>
  <c r="S2925"/>
  <c r="S2933"/>
  <c r="S2941"/>
  <c r="S2949"/>
  <c r="S2957"/>
  <c r="S2965"/>
  <c r="S2973"/>
  <c r="S2981"/>
  <c r="S2989"/>
  <c r="S2997"/>
  <c r="S3005"/>
  <c r="S3013"/>
  <c r="S3021"/>
  <c r="S3029"/>
  <c r="S3037"/>
  <c r="S3045"/>
  <c r="S3053"/>
  <c r="S3061"/>
  <c r="S3069"/>
  <c r="S3077"/>
  <c r="S3085"/>
  <c r="S3093"/>
  <c r="S3101"/>
  <c r="S3109"/>
  <c r="S3022"/>
  <c r="S3038"/>
  <c r="S3054"/>
  <c r="S3062"/>
  <c r="S3078"/>
  <c r="S3094"/>
  <c r="S3102"/>
  <c r="S380"/>
  <c r="S657"/>
  <c r="S892"/>
  <c r="S1031"/>
  <c r="S1157"/>
  <c r="S1263"/>
  <c r="S1331"/>
  <c r="S1395"/>
  <c r="S1459"/>
  <c r="S1523"/>
  <c r="S1585"/>
  <c r="S1620"/>
  <c r="S1652"/>
  <c r="S1684"/>
  <c r="S1716"/>
  <c r="S1748"/>
  <c r="S1780"/>
  <c r="S1812"/>
  <c r="S1844"/>
  <c r="S1876"/>
  <c r="S1908"/>
  <c r="S1938"/>
  <c r="S1964"/>
  <c r="S1990"/>
  <c r="S2016"/>
  <c r="S2036"/>
  <c r="S2054"/>
  <c r="S2072"/>
  <c r="S2090"/>
  <c r="S2109"/>
  <c r="S2127"/>
  <c r="S2145"/>
  <c r="S2164"/>
  <c r="S2180"/>
  <c r="S2196"/>
  <c r="S2212"/>
  <c r="S2228"/>
  <c r="S2244"/>
  <c r="S2260"/>
  <c r="S2276"/>
  <c r="S2292"/>
  <c r="S2308"/>
  <c r="S2324"/>
  <c r="S2334"/>
  <c r="S2342"/>
  <c r="S2350"/>
  <c r="S2358"/>
  <c r="S2366"/>
  <c r="S2374"/>
  <c r="S2382"/>
  <c r="S2390"/>
  <c r="S2398"/>
  <c r="S2406"/>
  <c r="S2414"/>
  <c r="S2422"/>
  <c r="S2430"/>
  <c r="S2438"/>
  <c r="S2446"/>
  <c r="S2454"/>
  <c r="S2462"/>
  <c r="S2470"/>
  <c r="S2478"/>
  <c r="S2486"/>
  <c r="S2494"/>
  <c r="S2502"/>
  <c r="S2510"/>
  <c r="S2518"/>
  <c r="S2526"/>
  <c r="S2534"/>
  <c r="S2542"/>
  <c r="S2550"/>
  <c r="S2558"/>
  <c r="S2566"/>
  <c r="S2574"/>
  <c r="S2582"/>
  <c r="S2590"/>
  <c r="S2598"/>
  <c r="S2606"/>
  <c r="S2614"/>
  <c r="S2622"/>
  <c r="S2630"/>
  <c r="S2638"/>
  <c r="S2646"/>
  <c r="S2654"/>
  <c r="S2662"/>
  <c r="S2670"/>
  <c r="S2678"/>
  <c r="S2686"/>
  <c r="S2694"/>
  <c r="S2702"/>
  <c r="S2710"/>
  <c r="S2718"/>
  <c r="S2726"/>
  <c r="S2734"/>
  <c r="S2742"/>
  <c r="S2750"/>
  <c r="S2758"/>
  <c r="S2766"/>
  <c r="S2774"/>
  <c r="S2782"/>
  <c r="S2790"/>
  <c r="S2798"/>
  <c r="S2806"/>
  <c r="S2814"/>
  <c r="S2822"/>
  <c r="S2830"/>
  <c r="S2838"/>
  <c r="S2846"/>
  <c r="S2854"/>
  <c r="S2862"/>
  <c r="S2870"/>
  <c r="S2878"/>
  <c r="S2886"/>
  <c r="S2894"/>
  <c r="S2902"/>
  <c r="S2910"/>
  <c r="S2918"/>
  <c r="S2926"/>
  <c r="S2934"/>
  <c r="S2942"/>
  <c r="S2950"/>
  <c r="S2958"/>
  <c r="S2966"/>
  <c r="S2974"/>
  <c r="S2982"/>
  <c r="S2990"/>
  <c r="S2998"/>
  <c r="S3006"/>
  <c r="S3014"/>
  <c r="S3030"/>
  <c r="S3046"/>
  <c r="S3070"/>
  <c r="S3086"/>
  <c r="S3110"/>
  <c r="S400"/>
  <c r="S701"/>
  <c r="S919"/>
  <c r="S1052"/>
  <c r="S1178"/>
  <c r="S1274"/>
  <c r="S1341"/>
  <c r="S1405"/>
  <c r="S1469"/>
  <c r="S1533"/>
  <c r="S1593"/>
  <c r="S1625"/>
  <c r="S1657"/>
  <c r="S1689"/>
  <c r="S1721"/>
  <c r="S1753"/>
  <c r="S1785"/>
  <c r="S1817"/>
  <c r="S1849"/>
  <c r="S1881"/>
  <c r="S1913"/>
  <c r="S1942"/>
  <c r="S1968"/>
  <c r="S1993"/>
  <c r="S2018"/>
  <c r="S2038"/>
  <c r="S2056"/>
  <c r="S2074"/>
  <c r="S2093"/>
  <c r="S2111"/>
  <c r="S2129"/>
  <c r="S2148"/>
  <c r="S2166"/>
  <c r="S2182"/>
  <c r="S2198"/>
  <c r="S2214"/>
  <c r="S2230"/>
  <c r="S2246"/>
  <c r="S2262"/>
  <c r="S2278"/>
  <c r="S2294"/>
  <c r="S2310"/>
  <c r="S2326"/>
  <c r="S2335"/>
  <c r="S2343"/>
  <c r="S2351"/>
  <c r="S2359"/>
  <c r="S2367"/>
  <c r="S2375"/>
  <c r="S2383"/>
  <c r="S2391"/>
  <c r="S2399"/>
  <c r="S2407"/>
  <c r="S2415"/>
  <c r="S2423"/>
  <c r="S2431"/>
  <c r="S2439"/>
  <c r="S2447"/>
  <c r="S2455"/>
  <c r="S2463"/>
  <c r="S2471"/>
  <c r="S2479"/>
  <c r="S2487"/>
  <c r="S2495"/>
  <c r="S2503"/>
  <c r="S2511"/>
  <c r="S2519"/>
  <c r="S2527"/>
  <c r="S2535"/>
  <c r="S2543"/>
  <c r="S2551"/>
  <c r="S2559"/>
  <c r="S2567"/>
  <c r="S2575"/>
  <c r="S2583"/>
  <c r="S2591"/>
  <c r="S2599"/>
  <c r="S2607"/>
  <c r="S2615"/>
  <c r="S2623"/>
  <c r="S2631"/>
  <c r="S2639"/>
  <c r="S2647"/>
  <c r="S2655"/>
  <c r="S2663"/>
  <c r="S2671"/>
  <c r="S2679"/>
  <c r="S2687"/>
  <c r="S2695"/>
  <c r="S2703"/>
  <c r="S2711"/>
  <c r="S2719"/>
  <c r="S2727"/>
  <c r="S2735"/>
  <c r="S2743"/>
  <c r="S2751"/>
  <c r="S2759"/>
  <c r="S2767"/>
  <c r="S2775"/>
  <c r="S2783"/>
  <c r="S2791"/>
  <c r="S2799"/>
  <c r="S2807"/>
  <c r="S2815"/>
  <c r="S2823"/>
  <c r="S2831"/>
  <c r="S2839"/>
  <c r="S2847"/>
  <c r="S2855"/>
  <c r="S2863"/>
  <c r="S2871"/>
  <c r="S2879"/>
  <c r="S2887"/>
  <c r="S2895"/>
  <c r="S2903"/>
  <c r="S2911"/>
  <c r="S2919"/>
  <c r="S2927"/>
  <c r="S2935"/>
  <c r="S2943"/>
  <c r="S2951"/>
  <c r="S2959"/>
  <c r="S2967"/>
  <c r="S2975"/>
  <c r="S2983"/>
  <c r="S2991"/>
  <c r="S2999"/>
  <c r="S3007"/>
  <c r="S3015"/>
  <c r="S3023"/>
  <c r="S3031"/>
  <c r="S3039"/>
  <c r="S3047"/>
  <c r="S3055"/>
  <c r="S3063"/>
  <c r="S3071"/>
  <c r="S3079"/>
  <c r="S3087"/>
  <c r="S3095"/>
  <c r="S3103"/>
  <c r="S3111"/>
  <c r="S932"/>
  <c r="S1063"/>
  <c r="S1189"/>
  <c r="S1281"/>
  <c r="S573"/>
  <c r="S823"/>
  <c r="S987"/>
  <c r="S1114"/>
  <c r="S1233"/>
  <c r="S1309"/>
  <c r="S1373"/>
  <c r="S1437"/>
  <c r="S1501"/>
  <c r="S1565"/>
  <c r="S1609"/>
  <c r="S1641"/>
  <c r="S1673"/>
  <c r="S1705"/>
  <c r="S1737"/>
  <c r="S1769"/>
  <c r="S1801"/>
  <c r="S1833"/>
  <c r="S1865"/>
  <c r="S1897"/>
  <c r="S1929"/>
  <c r="S1954"/>
  <c r="S1980"/>
  <c r="S2006"/>
  <c r="S2029"/>
  <c r="S2047"/>
  <c r="S2065"/>
  <c r="S2084"/>
  <c r="S2102"/>
  <c r="S2120"/>
  <c r="S2138"/>
  <c r="S2157"/>
  <c r="S2174"/>
  <c r="S2190"/>
  <c r="S2206"/>
  <c r="S2222"/>
  <c r="S2238"/>
  <c r="S2254"/>
  <c r="S2270"/>
  <c r="S2286"/>
  <c r="S2302"/>
  <c r="S2318"/>
  <c r="S2331"/>
  <c r="S2339"/>
  <c r="S2347"/>
  <c r="S2355"/>
  <c r="S2363"/>
  <c r="S2371"/>
  <c r="S2379"/>
  <c r="S2387"/>
  <c r="S2395"/>
  <c r="S2403"/>
  <c r="S2411"/>
  <c r="S2419"/>
  <c r="S2427"/>
  <c r="S2435"/>
  <c r="S2443"/>
  <c r="S2451"/>
  <c r="S2459"/>
  <c r="S2467"/>
  <c r="S2475"/>
  <c r="S2483"/>
  <c r="S2491"/>
  <c r="S2499"/>
  <c r="S2507"/>
  <c r="S2515"/>
  <c r="S2523"/>
  <c r="S2531"/>
  <c r="S2539"/>
  <c r="S2547"/>
  <c r="S2555"/>
  <c r="S2563"/>
  <c r="S2571"/>
  <c r="S2579"/>
  <c r="S2587"/>
  <c r="S2595"/>
  <c r="S2603"/>
  <c r="S2611"/>
  <c r="S2619"/>
  <c r="S2627"/>
  <c r="S2635"/>
  <c r="S2643"/>
  <c r="S2651"/>
  <c r="S2659"/>
  <c r="S2667"/>
  <c r="S2675"/>
  <c r="S2683"/>
  <c r="S2691"/>
  <c r="S2699"/>
  <c r="S2707"/>
  <c r="S2715"/>
  <c r="S2723"/>
  <c r="S2731"/>
  <c r="S2739"/>
  <c r="S2747"/>
  <c r="S2755"/>
  <c r="S2763"/>
  <c r="S2771"/>
  <c r="S2779"/>
  <c r="S2787"/>
  <c r="S2795"/>
  <c r="S2803"/>
  <c r="S2811"/>
  <c r="S2819"/>
  <c r="S2827"/>
  <c r="S2835"/>
  <c r="S2843"/>
  <c r="S2851"/>
  <c r="S2859"/>
  <c r="S2867"/>
  <c r="S2875"/>
  <c r="S2883"/>
  <c r="S2891"/>
  <c r="S2899"/>
  <c r="S2907"/>
  <c r="S2915"/>
  <c r="S2923"/>
  <c r="S2931"/>
  <c r="S2939"/>
  <c r="S2947"/>
  <c r="S2955"/>
  <c r="S2963"/>
  <c r="S2971"/>
  <c r="S2979"/>
  <c r="S2987"/>
  <c r="S2995"/>
  <c r="S3003"/>
  <c r="S3011"/>
  <c r="S3019"/>
  <c r="S3027"/>
  <c r="S3035"/>
  <c r="S3043"/>
  <c r="S3051"/>
  <c r="S3059"/>
  <c r="S3067"/>
  <c r="S3075"/>
  <c r="S3083"/>
  <c r="S3091"/>
  <c r="S3099"/>
  <c r="S3107"/>
  <c r="S6"/>
  <c r="S593"/>
  <c r="S840"/>
  <c r="S998"/>
  <c r="S1125"/>
  <c r="S1242"/>
  <c r="S1315"/>
  <c r="S1379"/>
  <c r="S1443"/>
  <c r="S1507"/>
  <c r="S1571"/>
  <c r="S1612"/>
  <c r="S1644"/>
  <c r="S1676"/>
  <c r="S1708"/>
  <c r="S1740"/>
  <c r="S1772"/>
  <c r="S1804"/>
  <c r="S1836"/>
  <c r="S1868"/>
  <c r="S1900"/>
  <c r="S1932"/>
  <c r="S1958"/>
  <c r="S1984"/>
  <c r="S2009"/>
  <c r="S2031"/>
  <c r="S2049"/>
  <c r="S2068"/>
  <c r="S2086"/>
  <c r="S2104"/>
  <c r="S3058"/>
  <c r="S2994"/>
  <c r="S2946"/>
  <c r="S2898"/>
  <c r="S2850"/>
  <c r="S2786"/>
  <c r="S2722"/>
  <c r="S2626"/>
  <c r="S2386"/>
  <c r="S3113"/>
  <c r="S3097"/>
  <c r="S3081"/>
  <c r="S3065"/>
  <c r="S3049"/>
  <c r="S3033"/>
  <c r="S3017"/>
  <c r="S3001"/>
  <c r="S2985"/>
  <c r="S2969"/>
  <c r="S2953"/>
  <c r="S2937"/>
  <c r="S2921"/>
  <c r="S2905"/>
  <c r="S2889"/>
  <c r="S2873"/>
  <c r="S2857"/>
  <c r="S2841"/>
  <c r="S2825"/>
  <c r="S2809"/>
  <c r="S2793"/>
  <c r="S2777"/>
  <c r="S2761"/>
  <c r="S2745"/>
  <c r="S2729"/>
  <c r="S2713"/>
  <c r="S2697"/>
  <c r="S2681"/>
  <c r="S2665"/>
  <c r="S2649"/>
  <c r="S2633"/>
  <c r="S2617"/>
  <c r="S2601"/>
  <c r="S2585"/>
  <c r="S2569"/>
  <c r="S2553"/>
  <c r="S2537"/>
  <c r="S2521"/>
  <c r="S2505"/>
  <c r="S2489"/>
  <c r="S2473"/>
  <c r="S2457"/>
  <c r="S2441"/>
  <c r="S2425"/>
  <c r="S2409"/>
  <c r="S2393"/>
  <c r="S2377"/>
  <c r="S2361"/>
  <c r="S2345"/>
  <c r="S2329"/>
  <c r="S2298"/>
  <c r="S2266"/>
  <c r="S2234"/>
  <c r="S2202"/>
  <c r="S2170"/>
  <c r="S2134"/>
  <c r="S2095"/>
  <c r="S2042"/>
  <c r="S1977"/>
  <c r="S1916"/>
  <c r="S1825"/>
  <c r="S1732"/>
  <c r="S1660"/>
  <c r="S1549"/>
  <c r="S1363"/>
  <c r="S1083"/>
  <c r="S464"/>
  <c r="S3112"/>
  <c r="S3096"/>
  <c r="S3080"/>
  <c r="S3064"/>
  <c r="S3048"/>
  <c r="S3032"/>
  <c r="S3016"/>
  <c r="S3000"/>
  <c r="S2984"/>
  <c r="S2968"/>
  <c r="S2952"/>
  <c r="S2936"/>
  <c r="S2920"/>
  <c r="S2904"/>
  <c r="S2888"/>
  <c r="S2872"/>
  <c r="S2856"/>
  <c r="S2840"/>
  <c r="S2824"/>
  <c r="S2808"/>
  <c r="S2792"/>
  <c r="S2776"/>
  <c r="S2760"/>
  <c r="S2744"/>
  <c r="S2728"/>
  <c r="S2712"/>
  <c r="S2696"/>
  <c r="S2680"/>
  <c r="S2664"/>
  <c r="S2648"/>
  <c r="S2632"/>
  <c r="S2616"/>
  <c r="S2600"/>
  <c r="S2584"/>
  <c r="S2568"/>
  <c r="S2552"/>
  <c r="S2536"/>
  <c r="S2520"/>
  <c r="S2504"/>
  <c r="S2488"/>
  <c r="S2472"/>
  <c r="S2456"/>
  <c r="S2440"/>
  <c r="S2424"/>
  <c r="S2408"/>
  <c r="S2392"/>
  <c r="S2376"/>
  <c r="S2360"/>
  <c r="S2344"/>
  <c r="S2328"/>
  <c r="S2296"/>
  <c r="S2264"/>
  <c r="S2232"/>
  <c r="S2200"/>
  <c r="S2168"/>
  <c r="S2132"/>
  <c r="S2081"/>
  <c r="S2040"/>
  <c r="S1974"/>
  <c r="S1892"/>
  <c r="S1820"/>
  <c r="S1729"/>
  <c r="S1636"/>
  <c r="S1539"/>
  <c r="S1357"/>
  <c r="S965"/>
  <c r="S3108"/>
  <c r="S3060"/>
  <c r="S3028"/>
  <c r="S2980"/>
  <c r="S2932"/>
  <c r="S2884"/>
  <c r="S2836"/>
  <c r="S2804"/>
  <c r="S2756"/>
  <c r="S2708"/>
  <c r="S2660"/>
  <c r="S2612"/>
  <c r="S2564"/>
  <c r="S2532"/>
  <c r="S2484"/>
  <c r="S2436"/>
  <c r="S2388"/>
  <c r="S2356"/>
  <c r="S2288"/>
  <c r="S2192"/>
  <c r="S2079"/>
  <c r="S1889"/>
  <c r="S1724"/>
  <c r="S1347"/>
  <c r="S3106"/>
  <c r="S3042"/>
  <c r="S2978"/>
  <c r="S2914"/>
  <c r="S2866"/>
  <c r="S2802"/>
  <c r="S2738"/>
  <c r="S2674"/>
  <c r="S2610"/>
  <c r="S2562"/>
  <c r="S2514"/>
  <c r="S2450"/>
  <c r="S2402"/>
  <c r="S2354"/>
  <c r="S2284"/>
  <c r="S2188"/>
  <c r="S2077"/>
  <c r="S1952"/>
  <c r="S1700"/>
  <c r="S785"/>
  <c r="S3105"/>
  <c r="S3057"/>
  <c r="S3009"/>
  <c r="S2977"/>
  <c r="S2929"/>
  <c r="S2881"/>
  <c r="S2833"/>
  <c r="S2769"/>
  <c r="S2721"/>
  <c r="S2673"/>
  <c r="S2625"/>
  <c r="S2593"/>
  <c r="S2545"/>
  <c r="S2497"/>
  <c r="S2449"/>
  <c r="S2401"/>
  <c r="S2353"/>
  <c r="S2282"/>
  <c r="S2152"/>
  <c r="S2022"/>
  <c r="S1788"/>
  <c r="S1475"/>
  <c r="S3104"/>
  <c r="S3088"/>
  <c r="S3072"/>
  <c r="S3056"/>
  <c r="S3040"/>
  <c r="S3024"/>
  <c r="S3008"/>
  <c r="S2992"/>
  <c r="S2976"/>
  <c r="S2960"/>
  <c r="S2944"/>
  <c r="S2928"/>
  <c r="S2912"/>
  <c r="S2896"/>
  <c r="S2880"/>
  <c r="S2864"/>
  <c r="S2848"/>
  <c r="S2832"/>
  <c r="S2816"/>
  <c r="S2800"/>
  <c r="S2784"/>
  <c r="S2768"/>
  <c r="S2752"/>
  <c r="S2736"/>
  <c r="S2720"/>
  <c r="S2704"/>
  <c r="S2688"/>
  <c r="S2672"/>
  <c r="S2656"/>
  <c r="S2640"/>
  <c r="S2624"/>
  <c r="S2608"/>
  <c r="S2592"/>
  <c r="S2576"/>
  <c r="S2560"/>
  <c r="S2544"/>
  <c r="S2528"/>
  <c r="S2512"/>
  <c r="S2496"/>
  <c r="S2480"/>
  <c r="S2464"/>
  <c r="S2448"/>
  <c r="S2432"/>
  <c r="S2416"/>
  <c r="S2400"/>
  <c r="S2384"/>
  <c r="S2368"/>
  <c r="S2352"/>
  <c r="S2336"/>
  <c r="S2312"/>
  <c r="S2280"/>
  <c r="S2248"/>
  <c r="S2216"/>
  <c r="S2184"/>
  <c r="S2150"/>
  <c r="S2113"/>
  <c r="S2061"/>
  <c r="S2002"/>
  <c r="S1945"/>
  <c r="S1857"/>
  <c r="S1764"/>
  <c r="S1692"/>
  <c r="S1601"/>
  <c r="S1427"/>
  <c r="S1217"/>
  <c r="S721"/>
  <c r="S3076"/>
  <c r="S3012"/>
  <c r="S2964"/>
  <c r="S2900"/>
  <c r="S2852"/>
  <c r="S2788"/>
  <c r="S2740"/>
  <c r="S2692"/>
  <c r="S2644"/>
  <c r="S2580"/>
  <c r="S2516"/>
  <c r="S2468"/>
  <c r="S2404"/>
  <c r="S2340"/>
  <c r="S2256"/>
  <c r="S2159"/>
  <c r="S1970"/>
  <c r="S1633"/>
  <c r="S1491"/>
  <c r="S3074"/>
  <c r="S3010"/>
  <c r="S2930"/>
  <c r="S2834"/>
  <c r="S2754"/>
  <c r="S2690"/>
  <c r="S2642"/>
  <c r="S2578"/>
  <c r="S2530"/>
  <c r="S2466"/>
  <c r="S2418"/>
  <c r="S2338"/>
  <c r="S2252"/>
  <c r="S2118"/>
  <c r="S1884"/>
  <c r="S1628"/>
  <c r="S1298"/>
  <c r="S3073"/>
  <c r="S3025"/>
  <c r="S2961"/>
  <c r="S2897"/>
  <c r="S2849"/>
  <c r="S2801"/>
  <c r="S2753"/>
  <c r="S2705"/>
  <c r="S2641"/>
  <c r="S2577"/>
  <c r="S2529"/>
  <c r="S2481"/>
  <c r="S2433"/>
  <c r="S2385"/>
  <c r="S2337"/>
  <c r="S2250"/>
  <c r="S2186"/>
  <c r="S2063"/>
  <c r="S1860"/>
  <c r="S1604"/>
  <c r="S1292"/>
  <c r="S3100"/>
  <c r="S3084"/>
  <c r="S3068"/>
  <c r="S3052"/>
  <c r="S3036"/>
  <c r="S3020"/>
  <c r="S3004"/>
  <c r="S2988"/>
  <c r="S2972"/>
  <c r="S2956"/>
  <c r="S2940"/>
  <c r="S2924"/>
  <c r="S2908"/>
  <c r="S2892"/>
  <c r="S2876"/>
  <c r="S2860"/>
  <c r="S2844"/>
  <c r="S2828"/>
  <c r="S2812"/>
  <c r="S2796"/>
  <c r="S2780"/>
  <c r="S2764"/>
  <c r="S2748"/>
  <c r="S2732"/>
  <c r="S2716"/>
  <c r="S2700"/>
  <c r="S2684"/>
  <c r="S2668"/>
  <c r="S2652"/>
  <c r="S2636"/>
  <c r="S2620"/>
  <c r="S2604"/>
  <c r="S2588"/>
  <c r="S2572"/>
  <c r="S2556"/>
  <c r="S2540"/>
  <c r="S2524"/>
  <c r="S2508"/>
  <c r="S2492"/>
  <c r="S2476"/>
  <c r="S2460"/>
  <c r="S2444"/>
  <c r="S2428"/>
  <c r="S2412"/>
  <c r="S2396"/>
  <c r="S2380"/>
  <c r="S2364"/>
  <c r="S2348"/>
  <c r="S2332"/>
  <c r="S2304"/>
  <c r="S2272"/>
  <c r="S2240"/>
  <c r="S2208"/>
  <c r="S2176"/>
  <c r="S2141"/>
  <c r="S2100"/>
  <c r="S2058"/>
  <c r="S2000"/>
  <c r="S1924"/>
  <c r="S1852"/>
  <c r="S1761"/>
  <c r="S1668"/>
  <c r="S1596"/>
  <c r="S1421"/>
  <c r="S1207"/>
  <c r="S529"/>
  <c r="S3092"/>
  <c r="S3044"/>
  <c r="S2996"/>
  <c r="S2948"/>
  <c r="S2916"/>
  <c r="S2868"/>
  <c r="S2820"/>
  <c r="S2772"/>
  <c r="S2724"/>
  <c r="S2676"/>
  <c r="S2628"/>
  <c r="S2596"/>
  <c r="S2548"/>
  <c r="S2500"/>
  <c r="S2452"/>
  <c r="S2420"/>
  <c r="S2372"/>
  <c r="S2320"/>
  <c r="S2224"/>
  <c r="S2122"/>
  <c r="S2026"/>
  <c r="S1796"/>
  <c r="S954"/>
  <c r="S3090"/>
  <c r="S3026"/>
  <c r="S2962"/>
  <c r="S2882"/>
  <c r="S2818"/>
  <c r="S2770"/>
  <c r="S2706"/>
  <c r="S2658"/>
  <c r="S2594"/>
  <c r="S2546"/>
  <c r="S2498"/>
  <c r="S2482"/>
  <c r="S2434"/>
  <c r="S2370"/>
  <c r="S2316"/>
  <c r="S2220"/>
  <c r="S2154"/>
  <c r="S2024"/>
  <c r="S1793"/>
  <c r="S1485"/>
  <c r="S3089"/>
  <c r="S3041"/>
  <c r="S2993"/>
  <c r="S2945"/>
  <c r="S2913"/>
  <c r="S2865"/>
  <c r="S2817"/>
  <c r="S2785"/>
  <c r="S2737"/>
  <c r="S2689"/>
  <c r="S2657"/>
  <c r="S2609"/>
  <c r="S2561"/>
  <c r="S2513"/>
  <c r="S2465"/>
  <c r="S2417"/>
  <c r="S2369"/>
  <c r="S2314"/>
  <c r="S2218"/>
  <c r="S2116"/>
  <c r="S1948"/>
  <c r="S1697"/>
  <c r="S765"/>
  <c r="S3098"/>
  <c r="S3082"/>
  <c r="S3066"/>
  <c r="S3050"/>
  <c r="S3034"/>
  <c r="S3018"/>
  <c r="S3002"/>
  <c r="S2986"/>
  <c r="S2970"/>
  <c r="S2954"/>
  <c r="S2938"/>
  <c r="S2922"/>
  <c r="S2906"/>
  <c r="S2890"/>
  <c r="S2874"/>
  <c r="S2858"/>
  <c r="S2842"/>
  <c r="S2826"/>
  <c r="S2810"/>
  <c r="S2794"/>
  <c r="S2778"/>
  <c r="S2762"/>
  <c r="S2746"/>
  <c r="S2730"/>
  <c r="S2714"/>
  <c r="S2698"/>
  <c r="S2682"/>
  <c r="S2666"/>
  <c r="S2650"/>
  <c r="S2634"/>
  <c r="S2618"/>
  <c r="S2602"/>
  <c r="S2586"/>
  <c r="S2570"/>
  <c r="S2554"/>
  <c r="S2538"/>
  <c r="S2522"/>
  <c r="S2506"/>
  <c r="S2490"/>
  <c r="S2474"/>
  <c r="S2458"/>
  <c r="S2442"/>
  <c r="S2426"/>
  <c r="S2410"/>
  <c r="S2394"/>
  <c r="S2378"/>
  <c r="S2362"/>
  <c r="S2346"/>
  <c r="S2330"/>
  <c r="S2300"/>
  <c r="S2268"/>
  <c r="S2236"/>
  <c r="S2204"/>
  <c r="S2172"/>
  <c r="S2136"/>
  <c r="S2097"/>
  <c r="S2045"/>
  <c r="S1996"/>
  <c r="S1921"/>
  <c r="S1828"/>
  <c r="S1756"/>
  <c r="S1665"/>
  <c r="S1555"/>
  <c r="S1411"/>
  <c r="S1094"/>
  <c r="S509"/>
  <c r="S340"/>
  <c r="S338"/>
  <c r="S336"/>
  <c r="S334"/>
  <c r="S332"/>
  <c r="S330"/>
  <c r="S328"/>
  <c r="S326"/>
  <c r="S324"/>
  <c r="S322"/>
  <c r="S320"/>
  <c r="S318"/>
  <c r="S316"/>
  <c r="S314"/>
  <c r="S312"/>
  <c r="S310"/>
  <c r="S308"/>
  <c r="S306"/>
  <c r="S304"/>
  <c r="S302"/>
  <c r="S300"/>
  <c r="S298"/>
  <c r="S296"/>
  <c r="S294"/>
  <c r="S292"/>
  <c r="S290"/>
  <c r="S288"/>
  <c r="S286"/>
  <c r="S284"/>
  <c r="S282"/>
  <c r="S280"/>
  <c r="S278"/>
  <c r="S276"/>
  <c r="S274"/>
  <c r="S272"/>
  <c r="S270"/>
  <c r="S268"/>
  <c r="S266"/>
  <c r="S264"/>
  <c r="S262"/>
  <c r="S260"/>
  <c r="S258"/>
  <c r="S256"/>
  <c r="S252"/>
  <c r="S248"/>
  <c r="S244"/>
  <c r="S240"/>
  <c r="S236"/>
  <c r="S232"/>
  <c r="S228"/>
  <c r="S224"/>
  <c r="S220"/>
  <c r="S216"/>
  <c r="S212"/>
  <c r="S208"/>
  <c r="S204"/>
  <c r="S200"/>
  <c r="S196"/>
  <c r="S192"/>
  <c r="S188"/>
  <c r="S184"/>
  <c r="S180"/>
  <c r="S176"/>
  <c r="S172"/>
  <c r="S167"/>
  <c r="S159"/>
  <c r="S151"/>
  <c r="S143"/>
  <c r="S135"/>
  <c r="S127"/>
  <c r="S119"/>
  <c r="S111"/>
  <c r="S103"/>
  <c r="S95"/>
  <c r="S87"/>
  <c r="S79"/>
  <c r="S71"/>
  <c r="S63"/>
  <c r="S55"/>
  <c r="S47"/>
  <c r="S39"/>
  <c r="S31"/>
  <c r="S23"/>
  <c r="S15"/>
  <c r="S4"/>
  <c r="S5"/>
  <c r="S7"/>
  <c r="S8"/>
  <c r="S9"/>
  <c r="S10"/>
  <c r="S12"/>
  <c r="S13"/>
  <c r="S14"/>
  <c r="S16"/>
  <c r="S17"/>
  <c r="S18"/>
  <c r="S20"/>
  <c r="S21"/>
  <c r="S22"/>
  <c r="S24"/>
  <c r="S25"/>
  <c r="S26"/>
  <c r="S28"/>
  <c r="S29"/>
  <c r="S30"/>
  <c r="S32"/>
  <c r="S33"/>
  <c r="S34"/>
  <c r="S36"/>
  <c r="S37"/>
  <c r="S38"/>
  <c r="S40"/>
  <c r="S41"/>
  <c r="S42"/>
  <c r="S44"/>
  <c r="S45"/>
  <c r="S46"/>
  <c r="S48"/>
  <c r="S49"/>
  <c r="S50"/>
  <c r="S52"/>
  <c r="S53"/>
  <c r="S54"/>
  <c r="S56"/>
  <c r="S57"/>
  <c r="S58"/>
  <c r="S60"/>
  <c r="S61"/>
  <c r="S62"/>
  <c r="S64"/>
  <c r="S65"/>
  <c r="S66"/>
  <c r="S68"/>
  <c r="S69"/>
  <c r="S70"/>
  <c r="S72"/>
  <c r="S73"/>
  <c r="S74"/>
  <c r="S76"/>
  <c r="S77"/>
  <c r="S78"/>
  <c r="S80"/>
  <c r="S81"/>
  <c r="S82"/>
  <c r="S84"/>
  <c r="S85"/>
  <c r="S86"/>
  <c r="S88"/>
  <c r="S89"/>
  <c r="S90"/>
  <c r="S92"/>
  <c r="S93"/>
  <c r="S94"/>
  <c r="S96"/>
  <c r="S97"/>
  <c r="S98"/>
  <c r="S100"/>
  <c r="S101"/>
  <c r="S102"/>
  <c r="S104"/>
  <c r="S105"/>
  <c r="S106"/>
  <c r="S108"/>
  <c r="S109"/>
  <c r="S110"/>
  <c r="S112"/>
  <c r="S113"/>
  <c r="S114"/>
  <c r="S116"/>
  <c r="S117"/>
  <c r="S118"/>
  <c r="S120"/>
  <c r="S121"/>
  <c r="S122"/>
  <c r="S124"/>
  <c r="S125"/>
  <c r="S126"/>
  <c r="S128"/>
  <c r="S129"/>
  <c r="S130"/>
  <c r="S132"/>
  <c r="S133"/>
  <c r="S134"/>
  <c r="S136"/>
  <c r="S137"/>
  <c r="S138"/>
  <c r="S140"/>
  <c r="S141"/>
  <c r="S142"/>
  <c r="S144"/>
  <c r="S145"/>
  <c r="S146"/>
  <c r="S148"/>
  <c r="S149"/>
  <c r="S150"/>
  <c r="S152"/>
  <c r="S153"/>
  <c r="S154"/>
  <c r="S156"/>
  <c r="S157"/>
  <c r="S158"/>
  <c r="S160"/>
  <c r="S161"/>
  <c r="S162"/>
  <c r="S164"/>
  <c r="S165"/>
  <c r="S166"/>
  <c r="S168"/>
  <c r="S169"/>
  <c r="S171"/>
  <c r="S173"/>
  <c r="S175"/>
  <c r="S177"/>
  <c r="S179"/>
  <c r="S181"/>
  <c r="S183"/>
  <c r="S185"/>
  <c r="S187"/>
  <c r="S189"/>
  <c r="S191"/>
  <c r="S193"/>
  <c r="S195"/>
  <c r="S197"/>
  <c r="S199"/>
  <c r="S201"/>
  <c r="S203"/>
  <c r="S205"/>
  <c r="S207"/>
  <c r="S209"/>
  <c r="S211"/>
  <c r="S213"/>
  <c r="S215"/>
  <c r="S217"/>
  <c r="S219"/>
  <c r="S221"/>
  <c r="S223"/>
  <c r="S225"/>
  <c r="S227"/>
  <c r="S229"/>
  <c r="S231"/>
  <c r="S233"/>
  <c r="S235"/>
  <c r="S237"/>
  <c r="S239"/>
  <c r="S241"/>
  <c r="S243"/>
  <c r="S245"/>
  <c r="S247"/>
  <c r="S249"/>
  <c r="S251"/>
  <c r="S253"/>
  <c r="S255"/>
  <c r="S465"/>
  <c r="U6"/>
  <c r="W3113"/>
  <c r="P3114"/>
  <c r="Q3113"/>
  <c r="W3114"/>
  <c r="Q3114"/>
  <c r="X1043"/>
  <c r="X1042"/>
  <c r="X1044"/>
  <c r="X1041"/>
  <c r="X1045"/>
  <c r="X1040"/>
  <c r="X1039"/>
  <c r="X1046"/>
  <c r="X1038"/>
  <c r="X1047"/>
  <c r="X1048"/>
  <c r="X1049"/>
  <c r="X1037"/>
  <c r="X1050"/>
  <c r="X1036"/>
  <c r="X1035"/>
  <c r="X1051"/>
  <c r="X1034"/>
  <c r="X1033"/>
  <c r="X1052"/>
  <c r="X1053"/>
  <c r="X1032"/>
  <c r="X1054"/>
  <c r="X1055"/>
  <c r="X1031"/>
  <c r="X1030"/>
  <c r="X1056"/>
  <c r="X1057"/>
  <c r="X1029"/>
  <c r="X1058"/>
  <c r="X1028"/>
  <c r="X1027"/>
  <c r="X1059"/>
  <c r="X1060"/>
  <c r="X1026"/>
  <c r="X1025"/>
  <c r="X1061"/>
  <c r="X1062"/>
  <c r="X1024"/>
  <c r="X1023"/>
  <c r="X1022"/>
  <c r="X1063"/>
  <c r="X1021"/>
  <c r="X1064"/>
  <c r="X1065"/>
  <c r="X1019"/>
  <c r="X1020"/>
  <c r="X1066"/>
  <c r="X1067"/>
  <c r="X1018"/>
  <c r="X1017"/>
  <c r="X1068"/>
  <c r="X1069"/>
  <c r="X1016"/>
  <c r="X1070"/>
  <c r="X1071"/>
  <c r="X1015"/>
  <c r="X1072"/>
  <c r="X1014"/>
  <c r="X1073"/>
  <c r="X1013"/>
  <c r="X1012"/>
  <c r="X1074"/>
  <c r="X1011"/>
  <c r="X1010"/>
  <c r="X1075"/>
  <c r="X1009"/>
  <c r="X1076"/>
  <c r="X1008"/>
  <c r="X1077"/>
  <c r="X1078"/>
  <c r="X1007"/>
  <c r="X1006"/>
  <c r="X1079"/>
  <c r="X1080"/>
  <c r="X1005"/>
  <c r="X1004"/>
  <c r="X1081"/>
  <c r="X1082"/>
  <c r="X1003"/>
  <c r="X1083"/>
  <c r="X1002"/>
  <c r="X1084"/>
  <c r="X1085"/>
  <c r="X1001"/>
  <c r="X1000"/>
  <c r="X1086"/>
  <c r="X1087"/>
  <c r="X999"/>
  <c r="X1088"/>
  <c r="X997"/>
  <c r="X998"/>
  <c r="X1089"/>
  <c r="X996"/>
  <c r="X1090"/>
  <c r="X1091"/>
  <c r="X995"/>
  <c r="X994"/>
  <c r="X1092"/>
  <c r="X1093"/>
  <c r="X993"/>
  <c r="X1094"/>
  <c r="X992"/>
  <c r="X991"/>
  <c r="X1095"/>
  <c r="X990"/>
  <c r="X1096"/>
  <c r="X989"/>
  <c r="X1097"/>
  <c r="X988"/>
  <c r="X987"/>
  <c r="X1098"/>
  <c r="X1099"/>
  <c r="X986"/>
  <c r="X1100"/>
  <c r="X985"/>
  <c r="X984"/>
  <c r="X1101"/>
  <c r="X1102"/>
  <c r="X983"/>
  <c r="X1103"/>
  <c r="X982"/>
  <c r="X1104"/>
  <c r="X981"/>
  <c r="X980"/>
  <c r="X1105"/>
  <c r="X1106"/>
  <c r="X979"/>
  <c r="X1107"/>
  <c r="X977"/>
  <c r="X1108"/>
  <c r="X978"/>
  <c r="X976"/>
  <c r="X1109"/>
  <c r="X975"/>
  <c r="X1110"/>
  <c r="X1111"/>
  <c r="X974"/>
  <c r="X1112"/>
  <c r="X973"/>
  <c r="X1113"/>
  <c r="X972"/>
  <c r="X1114"/>
  <c r="X971"/>
  <c r="X1115"/>
  <c r="X970"/>
  <c r="X1116"/>
  <c r="X969"/>
  <c r="X968"/>
  <c r="X1117"/>
  <c r="X1118"/>
  <c r="X1119"/>
  <c r="X967"/>
  <c r="X966"/>
  <c r="X965"/>
  <c r="X1120"/>
  <c r="X1121"/>
  <c r="X964"/>
  <c r="X1122"/>
  <c r="X1123"/>
  <c r="X963"/>
  <c r="X962"/>
  <c r="X1124"/>
  <c r="X961"/>
  <c r="X1125"/>
  <c r="X1126"/>
  <c r="X959"/>
  <c r="X960"/>
  <c r="X1127"/>
  <c r="X958"/>
  <c r="X957"/>
  <c r="X1128"/>
  <c r="X956"/>
  <c r="X1129"/>
  <c r="X1130"/>
  <c r="X1131"/>
  <c r="X955"/>
  <c r="X954"/>
  <c r="X953"/>
  <c r="X1132"/>
  <c r="X1133"/>
  <c r="X1134"/>
  <c r="X952"/>
  <c r="X951"/>
  <c r="X1135"/>
  <c r="X1136"/>
  <c r="X950"/>
  <c r="X949"/>
  <c r="X1137"/>
  <c r="X1138"/>
  <c r="X948"/>
  <c r="X1139"/>
  <c r="X947"/>
  <c r="X946"/>
  <c r="X1140"/>
  <c r="X945"/>
  <c r="X1141"/>
  <c r="X944"/>
  <c r="X943"/>
  <c r="X1142"/>
  <c r="X1143"/>
  <c r="X942"/>
  <c r="X1144"/>
  <c r="X941"/>
  <c r="X940"/>
  <c r="X1145"/>
  <c r="X1146"/>
  <c r="X1147"/>
  <c r="X938"/>
  <c r="X939"/>
  <c r="X1148"/>
  <c r="X936"/>
  <c r="X937"/>
  <c r="X1149"/>
  <c r="X1150"/>
  <c r="X935"/>
  <c r="X1151"/>
  <c r="X934"/>
  <c r="X1152"/>
  <c r="X1153"/>
  <c r="X933"/>
  <c r="X932"/>
  <c r="X1154"/>
  <c r="X931"/>
  <c r="X930"/>
  <c r="X1155"/>
  <c r="X929"/>
  <c r="X1156"/>
  <c r="X1157"/>
  <c r="X928"/>
  <c r="X1158"/>
  <c r="X1159"/>
  <c r="X927"/>
  <c r="X926"/>
  <c r="X925"/>
  <c r="X1160"/>
  <c r="X924"/>
  <c r="X1161"/>
  <c r="X1162"/>
  <c r="X923"/>
  <c r="X1163"/>
  <c r="X922"/>
  <c r="X1164"/>
  <c r="X1165"/>
  <c r="X921"/>
  <c r="X920"/>
  <c r="X919"/>
  <c r="X1166"/>
  <c r="X1167"/>
  <c r="X918"/>
  <c r="X917"/>
  <c r="X1168"/>
  <c r="X1169"/>
  <c r="X916"/>
  <c r="X915"/>
  <c r="X1170"/>
  <c r="X1171"/>
  <c r="X914"/>
  <c r="X1172"/>
  <c r="X1173"/>
  <c r="X913"/>
  <c r="X912"/>
  <c r="X911"/>
  <c r="X1174"/>
  <c r="X910"/>
  <c r="X1175"/>
  <c r="X1176"/>
  <c r="X1177"/>
  <c r="X908"/>
  <c r="X909"/>
  <c r="X907"/>
  <c r="X1178"/>
  <c r="X906"/>
  <c r="X1179"/>
  <c r="X1180"/>
  <c r="X905"/>
  <c r="X904"/>
  <c r="X1181"/>
  <c r="X903"/>
  <c r="X1182"/>
  <c r="X902"/>
  <c r="X1183"/>
  <c r="X1184"/>
  <c r="X901"/>
  <c r="X1185"/>
  <c r="X1186"/>
  <c r="X900"/>
  <c r="X1187"/>
  <c r="X899"/>
  <c r="X898"/>
  <c r="X1188"/>
  <c r="X1189"/>
  <c r="X897"/>
  <c r="X896"/>
  <c r="X1190"/>
  <c r="X1191"/>
  <c r="X895"/>
  <c r="X1192"/>
  <c r="X894"/>
  <c r="X1193"/>
  <c r="X893"/>
  <c r="X1194"/>
  <c r="X892"/>
  <c r="X1195"/>
  <c r="X891"/>
  <c r="X1196"/>
  <c r="X890"/>
  <c r="X1197"/>
  <c r="X889"/>
  <c r="X888"/>
  <c r="X887"/>
  <c r="X1198"/>
  <c r="X1199"/>
  <c r="X886"/>
  <c r="X885"/>
  <c r="X1200"/>
  <c r="X1201"/>
  <c r="X884"/>
  <c r="X883"/>
  <c r="X1202"/>
  <c r="X882"/>
  <c r="X1203"/>
  <c r="X881"/>
  <c r="X1204"/>
  <c r="X1205"/>
  <c r="X880"/>
  <c r="X879"/>
  <c r="X1206"/>
  <c r="X1207"/>
  <c r="X878"/>
  <c r="X1208"/>
  <c r="X876"/>
  <c r="X877"/>
  <c r="X1209"/>
  <c r="X1210"/>
  <c r="X875"/>
  <c r="X874"/>
  <c r="X1211"/>
  <c r="X1212"/>
  <c r="X873"/>
  <c r="X1213"/>
  <c r="X1214"/>
  <c r="X872"/>
  <c r="X871"/>
  <c r="X1215"/>
  <c r="X870"/>
  <c r="X869"/>
  <c r="X1216"/>
  <c r="X868"/>
  <c r="X1217"/>
  <c r="X1218"/>
  <c r="X867"/>
  <c r="X1219"/>
  <c r="X866"/>
  <c r="X1220"/>
  <c r="X865"/>
  <c r="X1221"/>
  <c r="X1222"/>
  <c r="X864"/>
  <c r="X1223"/>
  <c r="X863"/>
  <c r="X862"/>
  <c r="X1224"/>
  <c r="X1225"/>
  <c r="X861"/>
  <c r="X1226"/>
  <c r="X860"/>
  <c r="X859"/>
  <c r="X1227"/>
  <c r="X858"/>
  <c r="X1228"/>
  <c r="X857"/>
  <c r="X1229"/>
  <c r="X1230"/>
  <c r="X856"/>
  <c r="X1231"/>
  <c r="X855"/>
  <c r="X854"/>
  <c r="X1232"/>
  <c r="X853"/>
  <c r="X1233"/>
  <c r="X852"/>
  <c r="X851"/>
  <c r="X1234"/>
  <c r="X850"/>
  <c r="X1235"/>
  <c r="X1236"/>
  <c r="X848"/>
  <c r="X849"/>
  <c r="X1237"/>
  <c r="X847"/>
  <c r="X1238"/>
  <c r="X1239"/>
  <c r="X846"/>
  <c r="X1240"/>
  <c r="X845"/>
  <c r="X844"/>
  <c r="X1241"/>
  <c r="X1242"/>
  <c r="X843"/>
  <c r="X842"/>
  <c r="X1243"/>
  <c r="X1244"/>
  <c r="X841"/>
  <c r="X840"/>
  <c r="X1245"/>
  <c r="X839"/>
  <c r="X1246"/>
  <c r="X838"/>
  <c r="X1247"/>
  <c r="X837"/>
  <c r="X1248"/>
  <c r="X836"/>
  <c r="X1249"/>
  <c r="X1250"/>
  <c r="X835"/>
  <c r="X834"/>
  <c r="X1251"/>
  <c r="X1252"/>
  <c r="X1253"/>
  <c r="X832"/>
  <c r="X833"/>
  <c r="X831"/>
  <c r="X1254"/>
  <c r="X1255"/>
  <c r="X830"/>
  <c r="X1256"/>
  <c r="X829"/>
  <c r="X1257"/>
  <c r="X828"/>
  <c r="X827"/>
  <c r="X1258"/>
  <c r="X1259"/>
  <c r="X826"/>
  <c r="X825"/>
  <c r="X1260"/>
  <c r="X1261"/>
  <c r="X824"/>
  <c r="X1262"/>
  <c r="X823"/>
  <c r="X1263"/>
  <c r="X822"/>
  <c r="X821"/>
  <c r="X1264"/>
  <c r="X1265"/>
  <c r="X820"/>
  <c r="X1266"/>
  <c r="X818"/>
  <c r="X1267"/>
  <c r="X819"/>
  <c r="X817"/>
  <c r="X1268"/>
  <c r="X1269"/>
  <c r="X815"/>
  <c r="X1270"/>
  <c r="X816"/>
  <c r="X1271"/>
  <c r="X814"/>
  <c r="X1272"/>
  <c r="X813"/>
  <c r="X812"/>
  <c r="X1273"/>
  <c r="X1274"/>
  <c r="X810"/>
  <c r="X811"/>
  <c r="X1275"/>
  <c r="X1276"/>
  <c r="X809"/>
  <c r="X808"/>
  <c r="X1277"/>
  <c r="X1278"/>
  <c r="X807"/>
  <c r="X806"/>
  <c r="X1279"/>
  <c r="X805"/>
  <c r="X1280"/>
  <c r="X1281"/>
  <c r="X804"/>
  <c r="X1282"/>
  <c r="X803"/>
  <c r="X802"/>
  <c r="X1283"/>
  <c r="X801"/>
  <c r="X1284"/>
  <c r="X800"/>
  <c r="X1285"/>
  <c r="X1286"/>
  <c r="X799"/>
  <c r="X798"/>
  <c r="X1287"/>
  <c r="X797"/>
  <c r="X1288"/>
  <c r="X796"/>
  <c r="X1289"/>
  <c r="X1290"/>
  <c r="X795"/>
  <c r="X1291"/>
  <c r="X794"/>
  <c r="X1292"/>
  <c r="X793"/>
  <c r="X792"/>
  <c r="X1293"/>
  <c r="X791"/>
  <c r="X1294"/>
  <c r="X790"/>
  <c r="X1295"/>
  <c r="X1296"/>
  <c r="X789"/>
  <c r="X788"/>
  <c r="X1297"/>
  <c r="X787"/>
  <c r="X1298"/>
  <c r="X1299"/>
  <c r="X786"/>
  <c r="X1300"/>
  <c r="X785"/>
  <c r="X784"/>
  <c r="X1301"/>
  <c r="X1302"/>
  <c r="X783"/>
  <c r="X782"/>
  <c r="X1303"/>
  <c r="X781"/>
  <c r="X1304"/>
  <c r="X780"/>
  <c r="X1305"/>
  <c r="X779"/>
  <c r="X1306"/>
  <c r="X1307"/>
  <c r="X778"/>
  <c r="X1308"/>
  <c r="X777"/>
  <c r="X1309"/>
  <c r="X776"/>
  <c r="X1310"/>
  <c r="X775"/>
  <c r="X1311"/>
  <c r="X774"/>
  <c r="X1312"/>
  <c r="X773"/>
  <c r="X1313"/>
  <c r="X772"/>
  <c r="X1314"/>
  <c r="X771"/>
  <c r="X770"/>
  <c r="X1315"/>
  <c r="X769"/>
  <c r="X1316"/>
  <c r="X1317"/>
  <c r="X768"/>
  <c r="X767"/>
  <c r="X1318"/>
  <c r="X1319"/>
  <c r="X766"/>
  <c r="X1320"/>
  <c r="X765"/>
  <c r="X1321"/>
  <c r="X764"/>
  <c r="X763"/>
  <c r="X1322"/>
  <c r="X762"/>
  <c r="X1323"/>
  <c r="X1324"/>
  <c r="X761"/>
  <c r="X760"/>
  <c r="X1325"/>
  <c r="X1326"/>
  <c r="X1327"/>
  <c r="X759"/>
  <c r="X758"/>
  <c r="X757"/>
  <c r="X1328"/>
  <c r="X1329"/>
  <c r="X756"/>
  <c r="X1330"/>
  <c r="X755"/>
  <c r="X754"/>
  <c r="X1331"/>
  <c r="X753"/>
  <c r="X1332"/>
  <c r="X752"/>
  <c r="X1333"/>
  <c r="X1334"/>
  <c r="X751"/>
  <c r="X1335"/>
  <c r="X750"/>
  <c r="X749"/>
  <c r="X1336"/>
  <c r="X1337"/>
  <c r="X748"/>
  <c r="X747"/>
  <c r="X1338"/>
  <c r="X1339"/>
  <c r="X1340"/>
  <c r="X746"/>
  <c r="X1341"/>
  <c r="X745"/>
  <c r="X744"/>
  <c r="X1342"/>
  <c r="X743"/>
  <c r="X1343"/>
  <c r="X742"/>
  <c r="X741"/>
  <c r="X1344"/>
  <c r="X1345"/>
  <c r="X740"/>
  <c r="X1346"/>
  <c r="X1347"/>
  <c r="X739"/>
  <c r="X1348"/>
  <c r="X738"/>
  <c r="X737"/>
  <c r="X1349"/>
  <c r="X736"/>
  <c r="X735"/>
  <c r="X1350"/>
  <c r="X1351"/>
  <c r="X734"/>
  <c r="X1352"/>
  <c r="X733"/>
  <c r="X732"/>
  <c r="X1353"/>
  <c r="X1354"/>
  <c r="X731"/>
  <c r="X730"/>
  <c r="X1355"/>
  <c r="X1356"/>
  <c r="X729"/>
  <c r="X728"/>
  <c r="X1357"/>
  <c r="X1358"/>
  <c r="X727"/>
  <c r="X1359"/>
  <c r="X726"/>
  <c r="X1360"/>
  <c r="X1361"/>
  <c r="X725"/>
  <c r="X724"/>
  <c r="X1362"/>
  <c r="X723"/>
  <c r="X722"/>
  <c r="X1363"/>
  <c r="X1364"/>
  <c r="X721"/>
  <c r="X1365"/>
  <c r="X720"/>
  <c r="X719"/>
  <c r="X1366"/>
  <c r="X718"/>
  <c r="X1367"/>
  <c r="X1368"/>
  <c r="X717"/>
  <c r="X716"/>
  <c r="X1369"/>
  <c r="X715"/>
  <c r="X1370"/>
  <c r="X714"/>
  <c r="X1371"/>
  <c r="X713"/>
  <c r="X1372"/>
  <c r="X1373"/>
  <c r="X712"/>
  <c r="X1374"/>
  <c r="X711"/>
  <c r="X710"/>
  <c r="X1375"/>
  <c r="X1376"/>
  <c r="X709"/>
  <c r="X1377"/>
  <c r="X707"/>
  <c r="X1378"/>
  <c r="X708"/>
  <c r="X706"/>
  <c r="X1379"/>
  <c r="X1380"/>
  <c r="X1381"/>
  <c r="X705"/>
  <c r="X704"/>
  <c r="X1382"/>
  <c r="X1383"/>
  <c r="X703"/>
  <c r="X1384"/>
  <c r="X702"/>
  <c r="X700"/>
  <c r="X1385"/>
  <c r="X701"/>
  <c r="X1386"/>
  <c r="X699"/>
  <c r="X1387"/>
  <c r="X698"/>
  <c r="X1388"/>
  <c r="X696"/>
  <c r="X1389"/>
  <c r="X697"/>
  <c r="X1390"/>
  <c r="X695"/>
  <c r="X694"/>
  <c r="X1391"/>
  <c r="X1392"/>
  <c r="X693"/>
  <c r="X692"/>
  <c r="X1393"/>
  <c r="X1394"/>
  <c r="X691"/>
  <c r="X1395"/>
  <c r="X690"/>
  <c r="X689"/>
  <c r="X1396"/>
  <c r="X1397"/>
  <c r="X1398"/>
  <c r="X688"/>
  <c r="X1399"/>
  <c r="X687"/>
  <c r="X1400"/>
  <c r="X686"/>
  <c r="X685"/>
  <c r="X1401"/>
  <c r="X1402"/>
  <c r="X684"/>
  <c r="X1403"/>
  <c r="X683"/>
  <c r="X682"/>
  <c r="X1404"/>
  <c r="X1405"/>
  <c r="X681"/>
  <c r="X1406"/>
  <c r="X680"/>
  <c r="X679"/>
  <c r="X1407"/>
  <c r="X678"/>
  <c r="X1408"/>
  <c r="X1409"/>
  <c r="X677"/>
  <c r="X1410"/>
  <c r="X676"/>
  <c r="X675"/>
  <c r="X674"/>
  <c r="X1411"/>
  <c r="X1412"/>
  <c r="X673"/>
  <c r="X1413"/>
  <c r="X672"/>
  <c r="X671"/>
  <c r="X1414"/>
  <c r="X1415"/>
  <c r="X670"/>
  <c r="X1416"/>
  <c r="X1417"/>
  <c r="X669"/>
  <c r="X668"/>
  <c r="X1418"/>
  <c r="X667"/>
  <c r="X1419"/>
  <c r="X1420"/>
  <c r="X666"/>
  <c r="X665"/>
  <c r="X1421"/>
  <c r="X664"/>
  <c r="X1422"/>
  <c r="X663"/>
  <c r="X1423"/>
  <c r="X1424"/>
  <c r="X662"/>
  <c r="X660"/>
  <c r="X661"/>
  <c r="X1425"/>
  <c r="X1426"/>
  <c r="X1427"/>
  <c r="X659"/>
  <c r="X658"/>
  <c r="X1428"/>
  <c r="X657"/>
  <c r="X1429"/>
  <c r="X656"/>
  <c r="X1430"/>
  <c r="X655"/>
  <c r="X1431"/>
  <c r="X1432"/>
  <c r="X653"/>
  <c r="X654"/>
  <c r="X1433"/>
  <c r="X652"/>
  <c r="X1434"/>
  <c r="X1435"/>
  <c r="X651"/>
  <c r="X650"/>
  <c r="X649"/>
  <c r="X1436"/>
  <c r="X1437"/>
  <c r="X647"/>
  <c r="X648"/>
  <c r="X1438"/>
  <c r="X1439"/>
  <c r="X646"/>
  <c r="X645"/>
  <c r="X1440"/>
  <c r="X1441"/>
  <c r="X644"/>
  <c r="X1442"/>
  <c r="X1443"/>
  <c r="X643"/>
  <c r="X642"/>
  <c r="X1444"/>
  <c r="X641"/>
  <c r="X640"/>
  <c r="X1445"/>
  <c r="X1446"/>
  <c r="X1447"/>
  <c r="X639"/>
  <c r="X638"/>
  <c r="X637"/>
  <c r="X1448"/>
  <c r="X636"/>
  <c r="X1449"/>
  <c r="X1450"/>
  <c r="X635"/>
  <c r="X1451"/>
  <c r="X1452"/>
  <c r="X634"/>
  <c r="X1453"/>
  <c r="X633"/>
  <c r="X632"/>
  <c r="X631"/>
  <c r="X1454"/>
  <c r="X1455"/>
  <c r="X630"/>
  <c r="X1456"/>
  <c r="X629"/>
  <c r="X1457"/>
  <c r="X1458"/>
  <c r="X628"/>
  <c r="X627"/>
  <c r="X1459"/>
  <c r="X626"/>
  <c r="X625"/>
  <c r="X1460"/>
  <c r="X624"/>
  <c r="X1461"/>
  <c r="X623"/>
  <c r="X1462"/>
  <c r="X1463"/>
  <c r="X622"/>
  <c r="X621"/>
  <c r="X1464"/>
  <c r="X1465"/>
  <c r="X620"/>
  <c r="X619"/>
  <c r="X1466"/>
  <c r="X1467"/>
  <c r="X618"/>
  <c r="X1468"/>
  <c r="X616"/>
  <c r="X1469"/>
  <c r="X617"/>
  <c r="X1470"/>
  <c r="X1471"/>
  <c r="X615"/>
  <c r="X1472"/>
  <c r="X614"/>
  <c r="X612"/>
  <c r="X613"/>
  <c r="X1473"/>
  <c r="X1474"/>
  <c r="X611"/>
  <c r="X610"/>
  <c r="X1475"/>
  <c r="X609"/>
  <c r="X1476"/>
  <c r="X1477"/>
  <c r="X608"/>
  <c r="X607"/>
  <c r="X1478"/>
  <c r="X1479"/>
  <c r="X606"/>
  <c r="X1480"/>
  <c r="X605"/>
  <c r="X1481"/>
  <c r="X604"/>
  <c r="X603"/>
  <c r="X1482"/>
  <c r="X602"/>
  <c r="X1483"/>
  <c r="X601"/>
  <c r="X1484"/>
  <c r="X1485"/>
  <c r="X1486"/>
  <c r="X600"/>
  <c r="X599"/>
  <c r="X1487"/>
  <c r="X598"/>
  <c r="X597"/>
  <c r="X1488"/>
  <c r="X596"/>
  <c r="X1489"/>
  <c r="X595"/>
  <c r="X1490"/>
  <c r="X1491"/>
  <c r="X594"/>
  <c r="X1492"/>
  <c r="X1493"/>
  <c r="X593"/>
  <c r="X591"/>
  <c r="X1494"/>
  <c r="X592"/>
  <c r="X1495"/>
  <c r="X590"/>
  <c r="X1496"/>
  <c r="X589"/>
  <c r="X588"/>
  <c r="X1497"/>
  <c r="X1498"/>
  <c r="X587"/>
  <c r="X1499"/>
  <c r="X1500"/>
  <c r="X586"/>
  <c r="X585"/>
  <c r="X584"/>
  <c r="X1501"/>
  <c r="X1502"/>
  <c r="X583"/>
  <c r="X1503"/>
  <c r="X582"/>
  <c r="X1504"/>
  <c r="X581"/>
  <c r="X580"/>
  <c r="X1505"/>
  <c r="X579"/>
  <c r="X1506"/>
  <c r="X1507"/>
  <c r="X578"/>
  <c r="X577"/>
  <c r="X1508"/>
  <c r="X1509"/>
  <c r="X576"/>
  <c r="X575"/>
  <c r="X1510"/>
  <c r="X1511"/>
  <c r="X1512"/>
  <c r="X574"/>
  <c r="X573"/>
  <c r="X1513"/>
  <c r="X1514"/>
  <c r="X572"/>
  <c r="X571"/>
  <c r="X1515"/>
  <c r="X1516"/>
  <c r="X570"/>
  <c r="X569"/>
  <c r="X1517"/>
  <c r="X568"/>
  <c r="X1518"/>
  <c r="X567"/>
  <c r="X566"/>
  <c r="X1519"/>
  <c r="X1520"/>
  <c r="X564"/>
  <c r="X1521"/>
  <c r="X565"/>
  <c r="X1522"/>
  <c r="X563"/>
  <c r="X1523"/>
  <c r="X1524"/>
  <c r="X562"/>
  <c r="X561"/>
  <c r="X1525"/>
  <c r="X560"/>
  <c r="X559"/>
  <c r="X1526"/>
  <c r="X558"/>
  <c r="X1527"/>
  <c r="X557"/>
  <c r="X1528"/>
  <c r="X1529"/>
  <c r="X555"/>
  <c r="X556"/>
  <c r="X1530"/>
  <c r="X554"/>
  <c r="X1531"/>
  <c r="X1532"/>
  <c r="X553"/>
  <c r="X1533"/>
  <c r="X1534"/>
  <c r="X552"/>
  <c r="X551"/>
  <c r="X1535"/>
  <c r="X550"/>
  <c r="X549"/>
  <c r="X1536"/>
  <c r="X1537"/>
  <c r="X548"/>
  <c r="X1538"/>
  <c r="X546"/>
  <c r="X1539"/>
  <c r="X547"/>
  <c r="X1540"/>
  <c r="X545"/>
  <c r="X544"/>
  <c r="X1541"/>
  <c r="X1542"/>
  <c r="X543"/>
  <c r="X542"/>
  <c r="X1543"/>
  <c r="X541"/>
  <c r="X1544"/>
  <c r="X540"/>
  <c r="X1545"/>
  <c r="X539"/>
  <c r="X1546"/>
  <c r="X1547"/>
  <c r="X538"/>
  <c r="X1548"/>
  <c r="X537"/>
  <c r="X536"/>
  <c r="X1549"/>
  <c r="X1550"/>
  <c r="X535"/>
  <c r="X1551"/>
  <c r="X1552"/>
  <c r="X534"/>
  <c r="X532"/>
  <c r="X1553"/>
  <c r="X533"/>
  <c r="X1554"/>
  <c r="X531"/>
  <c r="X530"/>
  <c r="X1555"/>
  <c r="X1556"/>
  <c r="X529"/>
  <c r="X1557"/>
  <c r="X528"/>
  <c r="X1558"/>
  <c r="X527"/>
  <c r="X526"/>
  <c r="X1559"/>
  <c r="X1560"/>
  <c r="X525"/>
  <c r="X524"/>
  <c r="X1561"/>
  <c r="X1562"/>
  <c r="X523"/>
  <c r="X522"/>
  <c r="X1563"/>
  <c r="X1564"/>
  <c r="X521"/>
  <c r="X1565"/>
  <c r="X1566"/>
  <c r="X520"/>
  <c r="X519"/>
  <c r="X1567"/>
  <c r="X518"/>
  <c r="X1568"/>
  <c r="X517"/>
  <c r="X1569"/>
  <c r="X516"/>
  <c r="X515"/>
  <c r="X1570"/>
  <c r="X514"/>
  <c r="X1571"/>
  <c r="X513"/>
  <c r="X1572"/>
  <c r="X1573"/>
  <c r="X512"/>
  <c r="X511"/>
  <c r="X1574"/>
  <c r="X1575"/>
  <c r="X510"/>
  <c r="X1576"/>
  <c r="X509"/>
  <c r="X508"/>
  <c r="X1577"/>
  <c r="X1578"/>
  <c r="X506"/>
  <c r="X507"/>
  <c r="X1579"/>
  <c r="X1580"/>
  <c r="X504"/>
  <c r="X505"/>
  <c r="X1581"/>
  <c r="X503"/>
  <c r="X1582"/>
  <c r="X502"/>
  <c r="X1583"/>
  <c r="X1584"/>
  <c r="X500"/>
  <c r="X501"/>
  <c r="X1585"/>
  <c r="X1586"/>
  <c r="X1587"/>
  <c r="X499"/>
  <c r="X498"/>
  <c r="X1588"/>
  <c r="X497"/>
  <c r="X1589"/>
  <c r="X496"/>
  <c r="X495"/>
  <c r="X1590"/>
  <c r="X494"/>
  <c r="X1591"/>
  <c r="X1592"/>
  <c r="X493"/>
  <c r="X1593"/>
  <c r="X492"/>
  <c r="X1594"/>
  <c r="X491"/>
  <c r="X1595"/>
  <c r="X490"/>
  <c r="X489"/>
  <c r="X1596"/>
  <c r="X488"/>
  <c r="X1597"/>
  <c r="X1598"/>
  <c r="X487"/>
  <c r="X1599"/>
  <c r="X486"/>
  <c r="X485"/>
  <c r="X1600"/>
  <c r="X1601"/>
  <c r="X484"/>
  <c r="X483"/>
  <c r="X1602"/>
  <c r="X1603"/>
  <c r="X482"/>
  <c r="X1604"/>
  <c r="X1605"/>
  <c r="X481"/>
  <c r="X480"/>
  <c r="X1606"/>
  <c r="X479"/>
  <c r="X1607"/>
  <c r="X478"/>
  <c r="X477"/>
  <c r="X1608"/>
  <c r="X1609"/>
  <c r="X475"/>
  <c r="X476"/>
  <c r="X1610"/>
  <c r="X1611"/>
  <c r="X1612"/>
  <c r="X474"/>
  <c r="X473"/>
  <c r="X1613"/>
  <c r="X1614"/>
  <c r="X472"/>
  <c r="X471"/>
  <c r="X1615"/>
  <c r="X1616"/>
  <c r="X470"/>
  <c r="X469"/>
  <c r="X468"/>
  <c r="X1617"/>
  <c r="X1618"/>
  <c r="X467"/>
  <c r="X466"/>
  <c r="X1619"/>
  <c r="X1620"/>
  <c r="X465"/>
  <c r="X464"/>
  <c r="X1621"/>
  <c r="X1622"/>
  <c r="X1623"/>
  <c r="X463"/>
  <c r="X462"/>
  <c r="X1624"/>
  <c r="X1625"/>
  <c r="X461"/>
  <c r="X1626"/>
  <c r="X460"/>
  <c r="X459"/>
  <c r="X1627"/>
  <c r="X1628"/>
  <c r="X458"/>
  <c r="X457"/>
  <c r="X1629"/>
  <c r="X1630"/>
  <c r="X456"/>
  <c r="X455"/>
  <c r="X1631"/>
  <c r="X1632"/>
  <c r="X454"/>
  <c r="X1633"/>
  <c r="X453"/>
  <c r="X452"/>
  <c r="X1634"/>
  <c r="X451"/>
  <c r="X1635"/>
  <c r="X450"/>
  <c r="X1636"/>
  <c r="X448"/>
  <c r="X449"/>
  <c r="X1637"/>
  <c r="X1638"/>
  <c r="X447"/>
  <c r="X1639"/>
  <c r="X1640"/>
  <c r="X446"/>
  <c r="X1641"/>
  <c r="X445"/>
  <c r="X444"/>
  <c r="X443"/>
  <c r="X1642"/>
  <c r="X1643"/>
  <c r="X442"/>
  <c r="X441"/>
  <c r="X1644"/>
  <c r="X1645"/>
  <c r="X1646"/>
  <c r="X440"/>
  <c r="X1647"/>
  <c r="X438"/>
  <c r="X439"/>
  <c r="X437"/>
  <c r="X1648"/>
  <c r="X1649"/>
  <c r="X436"/>
  <c r="X435"/>
  <c r="X1650"/>
  <c r="X1651"/>
  <c r="X434"/>
  <c r="X433"/>
  <c r="X1652"/>
  <c r="X432"/>
  <c r="X1653"/>
  <c r="X431"/>
  <c r="X1654"/>
  <c r="X1655"/>
  <c r="X430"/>
  <c r="X429"/>
  <c r="X1656"/>
  <c r="X1657"/>
  <c r="X1658"/>
  <c r="X428"/>
  <c r="X427"/>
  <c r="X1659"/>
  <c r="X426"/>
  <c r="X425"/>
  <c r="X1660"/>
  <c r="X1661"/>
  <c r="X424"/>
  <c r="X423"/>
  <c r="X1662"/>
  <c r="X422"/>
  <c r="X1663"/>
  <c r="X1664"/>
  <c r="X421"/>
  <c r="X420"/>
  <c r="X1665"/>
  <c r="X1666"/>
  <c r="X419"/>
  <c r="X418"/>
  <c r="X1667"/>
  <c r="X1668"/>
  <c r="X417"/>
  <c r="X416"/>
  <c r="X1669"/>
  <c r="X415"/>
  <c r="X1670"/>
  <c r="X414"/>
  <c r="X1671"/>
  <c r="X1672"/>
  <c r="X413"/>
  <c r="X412"/>
  <c r="X1673"/>
  <c r="X411"/>
  <c r="X1674"/>
  <c r="X1675"/>
  <c r="X409"/>
  <c r="X1676"/>
  <c r="X410"/>
  <c r="X1677"/>
  <c r="X408"/>
  <c r="X1678"/>
  <c r="X1679"/>
  <c r="X407"/>
  <c r="X1680"/>
  <c r="X406"/>
  <c r="X404"/>
  <c r="X1681"/>
  <c r="X405"/>
  <c r="X1682"/>
  <c r="X403"/>
  <c r="X402"/>
  <c r="X1683"/>
  <c r="X1684"/>
  <c r="X401"/>
  <c r="X1685"/>
  <c r="X1686"/>
  <c r="X400"/>
  <c r="X1687"/>
  <c r="X399"/>
  <c r="X398"/>
  <c r="X397"/>
  <c r="X1688"/>
  <c r="X1689"/>
  <c r="X396"/>
  <c r="X395"/>
  <c r="X1690"/>
  <c r="X1691"/>
  <c r="X394"/>
  <c r="X1692"/>
  <c r="X393"/>
  <c r="X392"/>
  <c r="X1693"/>
  <c r="X391"/>
  <c r="X1694"/>
  <c r="X1695"/>
  <c r="X390"/>
  <c r="X389"/>
  <c r="X1696"/>
  <c r="X388"/>
  <c r="X1697"/>
  <c r="X1698"/>
  <c r="X387"/>
  <c r="X1699"/>
  <c r="X1700"/>
  <c r="X386"/>
  <c r="X385"/>
  <c r="X384"/>
  <c r="X1701"/>
  <c r="X1702"/>
  <c r="X383"/>
  <c r="X1703"/>
  <c r="X1704"/>
  <c r="X382"/>
  <c r="X381"/>
  <c r="X1705"/>
  <c r="X380"/>
  <c r="X1706"/>
  <c r="X379"/>
  <c r="X1707"/>
  <c r="X1708"/>
  <c r="X378"/>
  <c r="X1709"/>
  <c r="X377"/>
  <c r="X376"/>
  <c r="X1710"/>
  <c r="X375"/>
  <c r="X1711"/>
  <c r="X1712"/>
  <c r="X374"/>
  <c r="X373"/>
  <c r="X372"/>
  <c r="X1713"/>
  <c r="X371"/>
  <c r="X1714"/>
  <c r="X370"/>
  <c r="X1715"/>
  <c r="X369"/>
  <c r="X1716"/>
  <c r="X1717"/>
  <c r="X367"/>
  <c r="X1718"/>
  <c r="X368"/>
  <c r="X1719"/>
  <c r="X366"/>
  <c r="X1720"/>
  <c r="X365"/>
  <c r="X1721"/>
  <c r="X1722"/>
  <c r="X364"/>
  <c r="X1723"/>
  <c r="X363"/>
  <c r="X362"/>
  <c r="X1724"/>
  <c r="X361"/>
  <c r="X1725"/>
  <c r="X360"/>
  <c r="X1726"/>
  <c r="X1727"/>
  <c r="X359"/>
  <c r="X358"/>
  <c r="X1728"/>
  <c r="X1729"/>
  <c r="X357"/>
  <c r="X1730"/>
  <c r="X356"/>
  <c r="X355"/>
  <c r="X1731"/>
  <c r="X1732"/>
  <c r="X354"/>
  <c r="X353"/>
  <c r="X1733"/>
  <c r="X352"/>
  <c r="X351"/>
  <c r="X1734"/>
  <c r="X1735"/>
  <c r="X1736"/>
  <c r="X350"/>
  <c r="X1737"/>
  <c r="X349"/>
  <c r="X348"/>
  <c r="X347"/>
  <c r="X1738"/>
  <c r="X1739"/>
  <c r="X346"/>
  <c r="X345"/>
  <c r="X1740"/>
  <c r="X344"/>
  <c r="X1741"/>
  <c r="X1742"/>
  <c r="X343"/>
  <c r="X342"/>
  <c r="X1743"/>
  <c r="X1744"/>
  <c r="X341"/>
  <c r="X1745"/>
  <c r="X1746"/>
  <c r="X340"/>
  <c r="X339"/>
  <c r="X338"/>
  <c r="X1747"/>
  <c r="X1748"/>
  <c r="X337"/>
  <c r="X336"/>
  <c r="X1749"/>
  <c r="X1750"/>
  <c r="X335"/>
  <c r="X334"/>
  <c r="X1751"/>
  <c r="X1752"/>
  <c r="X333"/>
  <c r="X1753"/>
  <c r="X332"/>
  <c r="X1754"/>
  <c r="X1755"/>
  <c r="X331"/>
  <c r="X330"/>
  <c r="X1756"/>
  <c r="X1757"/>
  <c r="X329"/>
  <c r="X1758"/>
  <c r="X328"/>
  <c r="X1759"/>
  <c r="X327"/>
  <c r="X326"/>
  <c r="X1760"/>
  <c r="X325"/>
  <c r="X1761"/>
  <c r="X324"/>
  <c r="X1762"/>
  <c r="X1763"/>
  <c r="X323"/>
  <c r="X1764"/>
  <c r="X322"/>
  <c r="X321"/>
  <c r="X1765"/>
  <c r="X320"/>
  <c r="X1766"/>
  <c r="X319"/>
  <c r="X318"/>
  <c r="X1767"/>
  <c r="X1768"/>
  <c r="X316"/>
  <c r="X317"/>
  <c r="X1769"/>
  <c r="X1770"/>
  <c r="X315"/>
  <c r="X1771"/>
  <c r="X314"/>
  <c r="X313"/>
  <c r="X1772"/>
  <c r="X1773"/>
  <c r="X1774"/>
  <c r="X312"/>
  <c r="X311"/>
  <c r="X1775"/>
  <c r="X310"/>
  <c r="X309"/>
  <c r="X1776"/>
  <c r="X1777"/>
  <c r="X1778"/>
  <c r="X308"/>
  <c r="X307"/>
  <c r="X1779"/>
  <c r="X305"/>
  <c r="X1780"/>
  <c r="X306"/>
  <c r="X1781"/>
  <c r="X304"/>
  <c r="X303"/>
  <c r="X1782"/>
  <c r="X1783"/>
  <c r="X302"/>
  <c r="X301"/>
  <c r="X1784"/>
  <c r="X300"/>
  <c r="X1785"/>
  <c r="X1786"/>
  <c r="X299"/>
  <c r="X1787"/>
  <c r="X1788"/>
  <c r="X298"/>
  <c r="X297"/>
  <c r="X1789"/>
  <c r="X295"/>
  <c r="X1790"/>
  <c r="X296"/>
  <c r="X1791"/>
  <c r="X1792"/>
  <c r="X294"/>
  <c r="X1793"/>
  <c r="X292"/>
  <c r="X293"/>
  <c r="X291"/>
  <c r="X1794"/>
  <c r="X1795"/>
  <c r="X290"/>
  <c r="X1796"/>
  <c r="X289"/>
  <c r="X1797"/>
  <c r="X288"/>
  <c r="X1798"/>
  <c r="X286"/>
  <c r="X1799"/>
  <c r="X287"/>
  <c r="X1800"/>
  <c r="X285"/>
  <c r="X284"/>
  <c r="X1801"/>
  <c r="X1802"/>
  <c r="X282"/>
  <c r="X283"/>
  <c r="X1803"/>
  <c r="X1804"/>
  <c r="X281"/>
  <c r="X280"/>
  <c r="X1805"/>
  <c r="X1806"/>
  <c r="X279"/>
  <c r="X1807"/>
  <c r="X1808"/>
  <c r="X278"/>
  <c r="X276"/>
  <c r="X1809"/>
  <c r="X277"/>
  <c r="X1810"/>
  <c r="X1811"/>
  <c r="X275"/>
  <c r="X274"/>
  <c r="X273"/>
  <c r="X1812"/>
  <c r="X1813"/>
  <c r="X1814"/>
  <c r="X271"/>
  <c r="X272"/>
  <c r="X1815"/>
  <c r="X1816"/>
  <c r="X270"/>
  <c r="X269"/>
  <c r="X268"/>
  <c r="X1817"/>
  <c r="X267"/>
  <c r="X1818"/>
  <c r="X1819"/>
  <c r="X266"/>
  <c r="X1820"/>
  <c r="X265"/>
  <c r="X1821"/>
  <c r="X264"/>
  <c r="X1822"/>
  <c r="X262"/>
  <c r="X263"/>
  <c r="X1823"/>
  <c r="X1824"/>
  <c r="X261"/>
  <c r="X260"/>
  <c r="X1825"/>
  <c r="X1826"/>
  <c r="X1827"/>
  <c r="X259"/>
  <c r="X258"/>
  <c r="X1828"/>
  <c r="X257"/>
  <c r="X256"/>
  <c r="X1829"/>
  <c r="X255"/>
  <c r="X1830"/>
  <c r="X1831"/>
  <c r="X254"/>
  <c r="X1832"/>
  <c r="X1833"/>
  <c r="X253"/>
  <c r="X251"/>
  <c r="X1834"/>
  <c r="X252"/>
  <c r="X250"/>
  <c r="X1835"/>
  <c r="X1836"/>
  <c r="X1837"/>
  <c r="X249"/>
  <c r="X248"/>
  <c r="X1838"/>
  <c r="X247"/>
  <c r="X1839"/>
  <c r="X246"/>
  <c r="X1840"/>
  <c r="X245"/>
  <c r="X1841"/>
  <c r="X244"/>
  <c r="X1842"/>
  <c r="X243"/>
  <c r="X242"/>
  <c r="X1843"/>
  <c r="X241"/>
  <c r="X1844"/>
  <c r="X1845"/>
  <c r="X240"/>
  <c r="X1846"/>
  <c r="X1847"/>
  <c r="X239"/>
  <c r="X238"/>
  <c r="X1848"/>
  <c r="X237"/>
  <c r="X1849"/>
  <c r="X235"/>
  <c r="X236"/>
  <c r="X1850"/>
  <c r="X1851"/>
  <c r="X234"/>
  <c r="X1852"/>
  <c r="X233"/>
  <c r="X1853"/>
  <c r="X232"/>
  <c r="X231"/>
  <c r="X1854"/>
  <c r="X1855"/>
  <c r="X229"/>
  <c r="X1856"/>
  <c r="X230"/>
  <c r="X1857"/>
  <c r="X1858"/>
  <c r="X228"/>
  <c r="X226"/>
  <c r="X1859"/>
  <c r="X227"/>
  <c r="X1860"/>
  <c r="X224"/>
  <c r="X1861"/>
  <c r="X225"/>
  <c r="X223"/>
  <c r="X1862"/>
  <c r="X222"/>
  <c r="X1863"/>
  <c r="X221"/>
  <c r="X1864"/>
  <c r="X220"/>
  <c r="X1865"/>
  <c r="X1866"/>
  <c r="X219"/>
  <c r="X1867"/>
  <c r="X1868"/>
  <c r="X218"/>
  <c r="X216"/>
  <c r="X1869"/>
  <c r="X217"/>
  <c r="X1870"/>
  <c r="X214"/>
  <c r="X1871"/>
  <c r="X215"/>
  <c r="X1872"/>
  <c r="X212"/>
  <c r="X1873"/>
  <c r="X213"/>
  <c r="X1874"/>
  <c r="X211"/>
  <c r="X1875"/>
  <c r="X210"/>
  <c r="X1876"/>
  <c r="X209"/>
  <c r="X1877"/>
  <c r="X1878"/>
  <c r="X207"/>
  <c r="X208"/>
  <c r="X1879"/>
  <c r="X1880"/>
  <c r="X206"/>
  <c r="X205"/>
  <c r="X1881"/>
  <c r="X1882"/>
  <c r="X204"/>
  <c r="X203"/>
  <c r="X1883"/>
  <c r="X202"/>
  <c r="X201"/>
  <c r="X1884"/>
  <c r="X200"/>
  <c r="X1885"/>
  <c r="X199"/>
  <c r="X1886"/>
  <c r="X1887"/>
  <c r="X198"/>
  <c r="X197"/>
  <c r="X1888"/>
  <c r="X196"/>
  <c r="X1889"/>
  <c r="X1890"/>
  <c r="X195"/>
  <c r="X194"/>
  <c r="X1891"/>
  <c r="X1892"/>
  <c r="X1893"/>
  <c r="X193"/>
  <c r="X191"/>
  <c r="X192"/>
  <c r="X1894"/>
  <c r="X1895"/>
  <c r="X189"/>
  <c r="X1896"/>
  <c r="X190"/>
  <c r="X1897"/>
  <c r="X188"/>
  <c r="X1898"/>
  <c r="X186"/>
  <c r="X1899"/>
  <c r="X187"/>
  <c r="X1900"/>
  <c r="X185"/>
  <c r="X184"/>
  <c r="X1901"/>
  <c r="X1902"/>
  <c r="X183"/>
  <c r="X182"/>
  <c r="X1903"/>
  <c r="X1904"/>
  <c r="X181"/>
  <c r="X1905"/>
  <c r="X180"/>
  <c r="X1906"/>
  <c r="X179"/>
  <c r="X178"/>
  <c r="X1907"/>
  <c r="X1908"/>
  <c r="X176"/>
  <c r="X177"/>
  <c r="X1909"/>
  <c r="X175"/>
  <c r="X1910"/>
  <c r="X1911"/>
  <c r="X174"/>
  <c r="X173"/>
  <c r="X1912"/>
  <c r="X1913"/>
  <c r="X1914"/>
  <c r="X172"/>
  <c r="X171"/>
  <c r="X170"/>
  <c r="X1915"/>
  <c r="X1916"/>
  <c r="X169"/>
  <c r="X1917"/>
  <c r="X167"/>
  <c r="X1918"/>
  <c r="X168"/>
  <c r="X1919"/>
  <c r="X1920"/>
  <c r="X165"/>
  <c r="X166"/>
  <c r="X1921"/>
  <c r="X163"/>
  <c r="X164"/>
  <c r="X1922"/>
  <c r="X1923"/>
  <c r="X162"/>
  <c r="X1924"/>
  <c r="X160"/>
  <c r="X1925"/>
  <c r="X161"/>
  <c r="X1926"/>
  <c r="X159"/>
  <c r="X1927"/>
  <c r="X158"/>
  <c r="X157"/>
  <c r="X1928"/>
  <c r="X1929"/>
  <c r="X156"/>
  <c r="X1930"/>
  <c r="X155"/>
  <c r="X1931"/>
  <c r="X154"/>
  <c r="X153"/>
  <c r="X1932"/>
  <c r="X1933"/>
  <c r="X152"/>
  <c r="X1934"/>
  <c r="X1935"/>
  <c r="X151"/>
  <c r="X1936"/>
  <c r="X149"/>
  <c r="X150"/>
  <c r="X1937"/>
  <c r="X147"/>
  <c r="X148"/>
  <c r="X1938"/>
  <c r="X1939"/>
  <c r="X146"/>
  <c r="X145"/>
  <c r="X1940"/>
  <c r="X1941"/>
  <c r="X144"/>
  <c r="X1942"/>
  <c r="X143"/>
  <c r="X1943"/>
  <c r="X142"/>
  <c r="X141"/>
  <c r="X1944"/>
  <c r="X1945"/>
  <c r="X140"/>
  <c r="X1946"/>
  <c r="X139"/>
  <c r="X1947"/>
  <c r="X138"/>
  <c r="X1948"/>
  <c r="X1949"/>
  <c r="X137"/>
  <c r="X136"/>
  <c r="X135"/>
  <c r="X1950"/>
  <c r="X1951"/>
  <c r="X133"/>
  <c r="X134"/>
  <c r="X1952"/>
  <c r="X132"/>
  <c r="X1953"/>
  <c r="X1954"/>
  <c r="X131"/>
  <c r="X1955"/>
  <c r="X1956"/>
  <c r="X130"/>
  <c r="X129"/>
  <c r="X1957"/>
  <c r="X1958"/>
  <c r="X128"/>
  <c r="X127"/>
  <c r="X1959"/>
  <c r="X125"/>
  <c r="X1960"/>
  <c r="X126"/>
  <c r="X1961"/>
  <c r="X124"/>
  <c r="X123"/>
  <c r="X1962"/>
  <c r="X1963"/>
  <c r="X122"/>
  <c r="X121"/>
  <c r="X1964"/>
  <c r="X1965"/>
  <c r="X120"/>
  <c r="X1966"/>
  <c r="X1967"/>
  <c r="X118"/>
  <c r="X119"/>
  <c r="X1968"/>
  <c r="X117"/>
  <c r="X1969"/>
  <c r="X116"/>
  <c r="X1970"/>
  <c r="X115"/>
  <c r="X1971"/>
  <c r="X114"/>
  <c r="X1972"/>
  <c r="X113"/>
  <c r="X1973"/>
  <c r="X112"/>
  <c r="X1974"/>
  <c r="X1975"/>
  <c r="X111"/>
  <c r="X109"/>
  <c r="X1976"/>
  <c r="X110"/>
  <c r="X1977"/>
  <c r="X108"/>
  <c r="X1978"/>
  <c r="X107"/>
  <c r="X106"/>
  <c r="X1979"/>
  <c r="X1980"/>
  <c r="X105"/>
  <c r="X1981"/>
  <c r="X104"/>
  <c r="X1982"/>
  <c r="X103"/>
  <c r="X102"/>
  <c r="X1983"/>
  <c r="X101"/>
  <c r="X1984"/>
  <c r="X100"/>
  <c r="X1985"/>
  <c r="X1986"/>
  <c r="X99"/>
  <c r="X98"/>
  <c r="X1987"/>
  <c r="X1988"/>
  <c r="X96"/>
  <c r="X97"/>
  <c r="X1989"/>
  <c r="X1990"/>
  <c r="X95"/>
  <c r="X1991"/>
  <c r="X93"/>
  <c r="X94"/>
  <c r="X1992"/>
  <c r="X1993"/>
  <c r="X92"/>
  <c r="X91"/>
  <c r="X1994"/>
  <c r="X1995"/>
  <c r="X90"/>
  <c r="X1996"/>
  <c r="X89"/>
  <c r="X88"/>
  <c r="X1997"/>
  <c r="X1998"/>
  <c r="X87"/>
  <c r="X1999"/>
  <c r="X2000"/>
  <c r="X86"/>
  <c r="X85"/>
  <c r="X84"/>
  <c r="X2001"/>
  <c r="X2002"/>
  <c r="X83"/>
  <c r="X82"/>
  <c r="X2003"/>
  <c r="X2004"/>
  <c r="X81"/>
  <c r="X80"/>
  <c r="X2005"/>
  <c r="X79"/>
  <c r="X2006"/>
  <c r="X78"/>
  <c r="X2007"/>
  <c r="X77"/>
  <c r="X2008"/>
  <c r="X76"/>
  <c r="X2009"/>
  <c r="X75"/>
  <c r="X2010"/>
  <c r="X74"/>
  <c r="X2011"/>
  <c r="X73"/>
  <c r="X2012"/>
  <c r="X2013"/>
  <c r="X72"/>
  <c r="X2014"/>
  <c r="X70"/>
  <c r="X2015"/>
  <c r="X71"/>
  <c r="X2016"/>
  <c r="X69"/>
  <c r="X68"/>
  <c r="X2017"/>
  <c r="X2018"/>
  <c r="X67"/>
  <c r="X66"/>
  <c r="X2019"/>
  <c r="X2020"/>
  <c r="X2021"/>
  <c r="X65"/>
  <c r="X2022"/>
  <c r="X64"/>
  <c r="X63"/>
  <c r="X62"/>
  <c r="X2023"/>
  <c r="X61"/>
  <c r="X2024"/>
  <c r="X2025"/>
  <c r="X60"/>
  <c r="X2026"/>
  <c r="X59"/>
  <c r="X58"/>
  <c r="X2027"/>
  <c r="X2028"/>
  <c r="X57"/>
  <c r="X56"/>
  <c r="X2029"/>
  <c r="X2030"/>
  <c r="X55"/>
  <c r="X2031"/>
  <c r="X2032"/>
  <c r="X54"/>
  <c r="X53"/>
  <c r="X52"/>
  <c r="X2033"/>
  <c r="X51"/>
  <c r="X2034"/>
  <c r="X2035"/>
  <c r="X50"/>
  <c r="X49"/>
  <c r="X2036"/>
  <c r="X48"/>
  <c r="X2037"/>
  <c r="X47"/>
  <c r="X2038"/>
  <c r="X2039"/>
  <c r="X2040"/>
  <c r="X46"/>
  <c r="X45"/>
  <c r="X44"/>
  <c r="X2041"/>
  <c r="X43"/>
  <c r="X2042"/>
  <c r="X42"/>
  <c r="X2043"/>
  <c r="X2044"/>
  <c r="X41"/>
  <c r="X2045"/>
  <c r="X2046"/>
  <c r="X40"/>
  <c r="X39"/>
  <c r="X2047"/>
  <c r="X2048"/>
  <c r="X38"/>
  <c r="X36"/>
  <c r="X2049"/>
  <c r="X37"/>
  <c r="X2050"/>
  <c r="X35"/>
  <c r="X2051"/>
  <c r="X34"/>
  <c r="X2052"/>
  <c r="X2053"/>
  <c r="X33"/>
  <c r="X31"/>
  <c r="X2054"/>
  <c r="X32"/>
  <c r="X2055"/>
  <c r="X30"/>
  <c r="X2056"/>
  <c r="X29"/>
  <c r="X28"/>
  <c r="X2057"/>
  <c r="X2058"/>
  <c r="X27"/>
  <c r="X26"/>
  <c r="X2059"/>
  <c r="X2060"/>
  <c r="X25"/>
  <c r="X2061"/>
  <c r="X23"/>
  <c r="X24"/>
  <c r="X2062"/>
  <c r="X2063"/>
  <c r="X22"/>
  <c r="X2064"/>
  <c r="X21"/>
  <c r="X2065"/>
  <c r="X20"/>
  <c r="X19"/>
  <c r="X2066"/>
  <c r="X18"/>
  <c r="X2067"/>
  <c r="X17"/>
  <c r="X2068"/>
  <c r="X16"/>
  <c r="X2069"/>
  <c r="X2070"/>
  <c r="X2071"/>
  <c r="X15"/>
  <c r="X13"/>
  <c r="X2072"/>
  <c r="X14"/>
  <c r="X2073"/>
  <c r="X12"/>
  <c r="X2074"/>
  <c r="X11"/>
  <c r="X10"/>
  <c r="X2075"/>
  <c r="X2076"/>
  <c r="X2077"/>
  <c r="X9"/>
  <c r="X7"/>
  <c r="X8"/>
  <c r="X2078"/>
  <c r="X2079"/>
  <c r="X2080"/>
  <c r="X6"/>
  <c r="X2081"/>
  <c r="X2082"/>
  <c r="X2083"/>
  <c r="X2084"/>
  <c r="X2085"/>
  <c r="X2086"/>
  <c r="X2087"/>
  <c r="X2088"/>
  <c r="X2089"/>
  <c r="X2090"/>
  <c r="X2091"/>
  <c r="X2092"/>
  <c r="X2093"/>
  <c r="X2094"/>
  <c r="X2095"/>
  <c r="X2096"/>
  <c r="X2097"/>
  <c r="X2098"/>
  <c r="X2099"/>
  <c r="X2100"/>
  <c r="X2101"/>
  <c r="X2102"/>
  <c r="X2103"/>
  <c r="X2104"/>
  <c r="X2105"/>
  <c r="X2106"/>
  <c r="X2107"/>
  <c r="X2108"/>
  <c r="X2109"/>
  <c r="X2110"/>
  <c r="X2111"/>
  <c r="X2112"/>
  <c r="X2113"/>
  <c r="X2114"/>
  <c r="X2115"/>
  <c r="X2116"/>
  <c r="X2117"/>
  <c r="X2118"/>
  <c r="X2119"/>
  <c r="X2120"/>
  <c r="X2121"/>
  <c r="X2122"/>
  <c r="X2123"/>
  <c r="X2124"/>
  <c r="X2125"/>
  <c r="X2126"/>
  <c r="X2127"/>
  <c r="X2128"/>
  <c r="X2129"/>
  <c r="X2130"/>
  <c r="X2131"/>
  <c r="X2132"/>
  <c r="X2133"/>
  <c r="X2134"/>
  <c r="X2135"/>
  <c r="X2136"/>
  <c r="X2137"/>
  <c r="X2138"/>
  <c r="X2139"/>
  <c r="X2140"/>
  <c r="X2141"/>
  <c r="X2142"/>
  <c r="X2143"/>
  <c r="X2144"/>
  <c r="X2145"/>
  <c r="X2146"/>
  <c r="X2147"/>
  <c r="X2148"/>
  <c r="X2149"/>
  <c r="X2150"/>
  <c r="X2151"/>
  <c r="X2152"/>
  <c r="X2153"/>
  <c r="X2154"/>
  <c r="X2155"/>
  <c r="X2156"/>
  <c r="X2157"/>
  <c r="X2158"/>
  <c r="X2159"/>
  <c r="X2160"/>
  <c r="X2161"/>
  <c r="X2162"/>
  <c r="X2163"/>
  <c r="X2164"/>
  <c r="X2165"/>
  <c r="X2166"/>
  <c r="X2167"/>
  <c r="X2168"/>
  <c r="X2169"/>
  <c r="X2170"/>
  <c r="X2171"/>
  <c r="X2172"/>
  <c r="X2173"/>
  <c r="X2174"/>
  <c r="X2175"/>
  <c r="X2176"/>
  <c r="X2177"/>
  <c r="X2178"/>
  <c r="X2179"/>
  <c r="X2180"/>
  <c r="X2181"/>
  <c r="X2182"/>
  <c r="X2183"/>
  <c r="X2184"/>
  <c r="X2185"/>
  <c r="X2186"/>
  <c r="X2187"/>
  <c r="X2188"/>
  <c r="X2189"/>
  <c r="X2190"/>
  <c r="X2191"/>
  <c r="X2192"/>
  <c r="X2193"/>
  <c r="X2194"/>
  <c r="X2195"/>
  <c r="X2196"/>
  <c r="X2197"/>
  <c r="X2198"/>
  <c r="X2199"/>
  <c r="X2200"/>
  <c r="X2201"/>
  <c r="X2202"/>
  <c r="X2203"/>
  <c r="X2204"/>
  <c r="X2205"/>
  <c r="X2206"/>
  <c r="X2207"/>
  <c r="X2208"/>
  <c r="X2209"/>
  <c r="X2210"/>
  <c r="X2211"/>
  <c r="X2212"/>
  <c r="X2213"/>
  <c r="X2214"/>
  <c r="X2215"/>
  <c r="X2216"/>
  <c r="X2217"/>
  <c r="X2218"/>
  <c r="X2219"/>
  <c r="X2220"/>
  <c r="X2221"/>
  <c r="X2222"/>
  <c r="X2223"/>
  <c r="X2224"/>
  <c r="X2225"/>
  <c r="X2226"/>
  <c r="X2227"/>
  <c r="X2228"/>
  <c r="X2229"/>
  <c r="X2230"/>
  <c r="X2231"/>
  <c r="X2232"/>
  <c r="X2233"/>
  <c r="X2234"/>
  <c r="X2235"/>
  <c r="X2236"/>
  <c r="X2237"/>
  <c r="X2238"/>
  <c r="X2239"/>
  <c r="X2240"/>
  <c r="X2241"/>
  <c r="X2242"/>
  <c r="X2243"/>
  <c r="X2244"/>
  <c r="X2245"/>
  <c r="X2246"/>
  <c r="X2247"/>
  <c r="X2248"/>
  <c r="X2249"/>
  <c r="X2250"/>
  <c r="X2251"/>
  <c r="X2252"/>
  <c r="X2253"/>
  <c r="X2254"/>
  <c r="X2255"/>
  <c r="X2256"/>
  <c r="X2257"/>
  <c r="X2258"/>
  <c r="X2259"/>
  <c r="X2260"/>
  <c r="X2261"/>
  <c r="X2262"/>
  <c r="X2263"/>
  <c r="X2264"/>
  <c r="X2265"/>
  <c r="X2266"/>
  <c r="X2267"/>
  <c r="X2268"/>
  <c r="X2269"/>
  <c r="X2270"/>
  <c r="X2271"/>
  <c r="X2272"/>
  <c r="X2273"/>
  <c r="X2274"/>
  <c r="X2275"/>
  <c r="X2276"/>
  <c r="X2277"/>
  <c r="X2278"/>
  <c r="X2279"/>
  <c r="X2280"/>
  <c r="X2281"/>
  <c r="X2282"/>
  <c r="X2283"/>
  <c r="X2284"/>
  <c r="X2285"/>
  <c r="X2286"/>
  <c r="X2287"/>
  <c r="X2288"/>
  <c r="X2289"/>
  <c r="X2290"/>
  <c r="X2291"/>
  <c r="X2292"/>
  <c r="X2293"/>
  <c r="X2294"/>
  <c r="X2295"/>
  <c r="X2296"/>
  <c r="X2297"/>
  <c r="X2298"/>
  <c r="X2299"/>
  <c r="X2300"/>
  <c r="X2301"/>
  <c r="X2302"/>
  <c r="X2303"/>
  <c r="X2304"/>
  <c r="X2305"/>
  <c r="X2306"/>
  <c r="X2307"/>
  <c r="X2308"/>
  <c r="X2309"/>
  <c r="X2310"/>
  <c r="X2311"/>
  <c r="X2312"/>
  <c r="X2313"/>
  <c r="X2314"/>
  <c r="X2315"/>
  <c r="X2316"/>
  <c r="X2317"/>
  <c r="X2318"/>
  <c r="X2319"/>
  <c r="X2320"/>
  <c r="X2321"/>
  <c r="X2322"/>
  <c r="X2323"/>
  <c r="X2324"/>
  <c r="X2325"/>
  <c r="X2326"/>
  <c r="X2327"/>
  <c r="X2328"/>
  <c r="X2329"/>
  <c r="X2330"/>
  <c r="X2331"/>
  <c r="X2332"/>
  <c r="X2333"/>
  <c r="X2334"/>
  <c r="X2335"/>
  <c r="X2336"/>
  <c r="X2337"/>
  <c r="X2338"/>
  <c r="X2339"/>
  <c r="X2340"/>
  <c r="X2341"/>
  <c r="X2342"/>
  <c r="X2343"/>
  <c r="X2344"/>
  <c r="X2345"/>
  <c r="X2346"/>
  <c r="X2347"/>
  <c r="X2348"/>
  <c r="X2349"/>
  <c r="X2350"/>
  <c r="X2351"/>
  <c r="X2352"/>
  <c r="X2353"/>
  <c r="X2354"/>
  <c r="X2355"/>
  <c r="X2356"/>
  <c r="X2357"/>
  <c r="X2358"/>
  <c r="X2359"/>
  <c r="X2360"/>
  <c r="X2361"/>
  <c r="X2362"/>
  <c r="X2363"/>
  <c r="X2364"/>
  <c r="X2365"/>
  <c r="X2366"/>
  <c r="X2367"/>
  <c r="X2368"/>
  <c r="X2369"/>
  <c r="X2370"/>
  <c r="X2371"/>
  <c r="X2372"/>
  <c r="X2373"/>
  <c r="X2374"/>
  <c r="X2375"/>
  <c r="X2376"/>
  <c r="X2377"/>
  <c r="X2378"/>
  <c r="X2379"/>
  <c r="X2380"/>
  <c r="X2381"/>
  <c r="X2382"/>
  <c r="X2383"/>
  <c r="X2384"/>
  <c r="X2385"/>
  <c r="X2386"/>
  <c r="X2387"/>
  <c r="X2388"/>
  <c r="X2389"/>
  <c r="X2390"/>
  <c r="X2391"/>
  <c r="X2392"/>
  <c r="X2393"/>
  <c r="X2394"/>
  <c r="X2395"/>
  <c r="X2396"/>
  <c r="X2397"/>
  <c r="X2398"/>
  <c r="X2399"/>
  <c r="X2400"/>
  <c r="X2401"/>
  <c r="X2402"/>
  <c r="X2403"/>
  <c r="X2404"/>
  <c r="X2405"/>
  <c r="X2406"/>
  <c r="X2407"/>
  <c r="X2408"/>
  <c r="X2409"/>
  <c r="X2410"/>
  <c r="X2411"/>
  <c r="X2412"/>
  <c r="X2413"/>
  <c r="X2414"/>
  <c r="X2415"/>
  <c r="X2416"/>
  <c r="X2417"/>
  <c r="X2418"/>
  <c r="X2419"/>
  <c r="X2420"/>
  <c r="X2421"/>
  <c r="X2422"/>
  <c r="X2423"/>
  <c r="X2424"/>
  <c r="X2425"/>
  <c r="X2426"/>
  <c r="X2427"/>
  <c r="X2428"/>
  <c r="X2429"/>
  <c r="X2430"/>
  <c r="X2431"/>
  <c r="X2432"/>
  <c r="X2433"/>
  <c r="X2434"/>
  <c r="X2435"/>
  <c r="X2436"/>
  <c r="X2437"/>
  <c r="X2438"/>
  <c r="X2439"/>
  <c r="X2440"/>
  <c r="X2441"/>
  <c r="X2442"/>
  <c r="X2443"/>
  <c r="X2444"/>
  <c r="X2445"/>
  <c r="X2446"/>
  <c r="X2447"/>
  <c r="X2448"/>
  <c r="X2449"/>
  <c r="X2450"/>
  <c r="X2451"/>
  <c r="X2452"/>
  <c r="X2453"/>
  <c r="X2454"/>
  <c r="X2455"/>
  <c r="X2456"/>
  <c r="X2457"/>
  <c r="X2458"/>
  <c r="X2459"/>
  <c r="X2460"/>
  <c r="X2461"/>
  <c r="X2462"/>
  <c r="X2463"/>
  <c r="X2464"/>
  <c r="X2465"/>
  <c r="X2466"/>
  <c r="X2467"/>
  <c r="X2468"/>
  <c r="X2469"/>
  <c r="X2470"/>
  <c r="X2471"/>
  <c r="X2472"/>
  <c r="X2473"/>
  <c r="X2474"/>
  <c r="X2475"/>
  <c r="X2476"/>
  <c r="X2477"/>
  <c r="X2478"/>
  <c r="X2479"/>
  <c r="X2480"/>
  <c r="X2481"/>
  <c r="X2482"/>
  <c r="X2483"/>
  <c r="X2484"/>
  <c r="X2485"/>
  <c r="X2486"/>
  <c r="X2487"/>
  <c r="X2488"/>
  <c r="X2489"/>
  <c r="X2490"/>
  <c r="X2491"/>
  <c r="X2492"/>
  <c r="X2493"/>
  <c r="X2494"/>
  <c r="X2495"/>
  <c r="X2496"/>
  <c r="X2497"/>
  <c r="X2498"/>
  <c r="X2499"/>
  <c r="X2500"/>
  <c r="X2501"/>
  <c r="X2502"/>
  <c r="X2503"/>
  <c r="X2504"/>
  <c r="X2505"/>
  <c r="X2506"/>
  <c r="X2507"/>
  <c r="X2508"/>
  <c r="X2509"/>
  <c r="X2510"/>
  <c r="X2511"/>
  <c r="X2512"/>
  <c r="X2513"/>
  <c r="X2514"/>
  <c r="X2515"/>
  <c r="X2516"/>
  <c r="X2517"/>
  <c r="X2518"/>
  <c r="X2519"/>
  <c r="X2520"/>
  <c r="X2521"/>
  <c r="X2522"/>
  <c r="X2523"/>
  <c r="X2524"/>
  <c r="X2525"/>
  <c r="X2526"/>
  <c r="X2527"/>
  <c r="X2528"/>
  <c r="X2529"/>
  <c r="X2530"/>
  <c r="X2531"/>
  <c r="X2532"/>
  <c r="X2533"/>
  <c r="X2534"/>
  <c r="X2535"/>
  <c r="X2536"/>
  <c r="X2537"/>
  <c r="X2538"/>
  <c r="X2539"/>
  <c r="X2540"/>
  <c r="X2541"/>
  <c r="X2542"/>
  <c r="X2543"/>
  <c r="X2544"/>
  <c r="X2545"/>
  <c r="X2546"/>
  <c r="X2547"/>
  <c r="X2548"/>
  <c r="X2549"/>
  <c r="X2550"/>
  <c r="X2551"/>
  <c r="X2552"/>
  <c r="X2553"/>
  <c r="X2554"/>
  <c r="X2555"/>
  <c r="X2556"/>
  <c r="X2557"/>
  <c r="X2558"/>
  <c r="X2559"/>
  <c r="X2560"/>
  <c r="X2561"/>
  <c r="X2562"/>
  <c r="X2563"/>
  <c r="X2564"/>
  <c r="X2565"/>
  <c r="X2566"/>
  <c r="X2567"/>
  <c r="X2568"/>
  <c r="X2569"/>
  <c r="X2570"/>
  <c r="X2571"/>
  <c r="X2572"/>
  <c r="X2573"/>
  <c r="X2574"/>
  <c r="X2575"/>
  <c r="X2576"/>
  <c r="X2577"/>
  <c r="X2578"/>
  <c r="X2579"/>
  <c r="X2580"/>
  <c r="X2581"/>
  <c r="X2582"/>
  <c r="X2583"/>
  <c r="X2584"/>
  <c r="X2585"/>
  <c r="X2586"/>
  <c r="X2587"/>
  <c r="X2588"/>
  <c r="X2589"/>
  <c r="X2590"/>
  <c r="X2591"/>
  <c r="X2592"/>
  <c r="X2593"/>
  <c r="X2594"/>
  <c r="X2595"/>
  <c r="X2596"/>
  <c r="X2597"/>
  <c r="X2598"/>
  <c r="X2599"/>
  <c r="X2600"/>
  <c r="X2601"/>
  <c r="X2602"/>
  <c r="X2603"/>
  <c r="X2604"/>
  <c r="X2605"/>
  <c r="X2606"/>
  <c r="X2607"/>
  <c r="X2608"/>
  <c r="X2609"/>
  <c r="X2610"/>
  <c r="X2611"/>
  <c r="X2612"/>
  <c r="X2613"/>
  <c r="X2614"/>
  <c r="X2615"/>
  <c r="X2616"/>
  <c r="X2617"/>
  <c r="X2618"/>
  <c r="X2619"/>
  <c r="X2620"/>
  <c r="X2621"/>
  <c r="X2622"/>
  <c r="X2623"/>
  <c r="X2624"/>
  <c r="X2625"/>
  <c r="X2626"/>
  <c r="X2627"/>
  <c r="X2628"/>
  <c r="X2629"/>
  <c r="X2630"/>
  <c r="X2631"/>
  <c r="X2632"/>
  <c r="X2633"/>
  <c r="X2634"/>
  <c r="X2635"/>
  <c r="X2636"/>
  <c r="X2637"/>
  <c r="X2638"/>
  <c r="X2639"/>
  <c r="X2640"/>
  <c r="X2641"/>
  <c r="X2642"/>
  <c r="X2643"/>
  <c r="X2644"/>
  <c r="X2645"/>
  <c r="X2646"/>
  <c r="X2647"/>
  <c r="X2648"/>
  <c r="X2649"/>
  <c r="X2650"/>
  <c r="X2651"/>
  <c r="X2652"/>
  <c r="X2653"/>
  <c r="X2654"/>
  <c r="X2655"/>
  <c r="X2656"/>
  <c r="X2657"/>
  <c r="X2658"/>
  <c r="X2659"/>
  <c r="X2660"/>
  <c r="X2661"/>
  <c r="X2662"/>
  <c r="X2663"/>
  <c r="X2664"/>
  <c r="X2665"/>
  <c r="X2666"/>
  <c r="X2667"/>
  <c r="X2668"/>
  <c r="X2669"/>
  <c r="X2670"/>
  <c r="X2671"/>
  <c r="X2672"/>
  <c r="X2673"/>
  <c r="X2674"/>
  <c r="X2675"/>
  <c r="X2676"/>
  <c r="X2677"/>
  <c r="X2678"/>
  <c r="X2679"/>
  <c r="X2680"/>
  <c r="X2681"/>
  <c r="X2682"/>
  <c r="X2683"/>
  <c r="X2684"/>
  <c r="X2685"/>
  <c r="X2686"/>
  <c r="X2687"/>
  <c r="X2688"/>
  <c r="X2689"/>
  <c r="X2690"/>
  <c r="X2691"/>
  <c r="X2692"/>
  <c r="X2693"/>
  <c r="X2694"/>
  <c r="X2695"/>
  <c r="X2696"/>
  <c r="X2697"/>
  <c r="X2698"/>
  <c r="X2699"/>
  <c r="X2700"/>
  <c r="X2701"/>
  <c r="X2702"/>
  <c r="X2703"/>
  <c r="X2704"/>
  <c r="X2705"/>
  <c r="X2706"/>
  <c r="X2707"/>
  <c r="X2708"/>
  <c r="X2709"/>
  <c r="X2710"/>
  <c r="X2711"/>
  <c r="X2712"/>
  <c r="X2713"/>
  <c r="X2714"/>
  <c r="X2715"/>
  <c r="X2716"/>
  <c r="X2717"/>
  <c r="X2718"/>
  <c r="X2719"/>
  <c r="X2720"/>
  <c r="X2721"/>
  <c r="X2722"/>
  <c r="X2723"/>
  <c r="X2724"/>
  <c r="X2725"/>
  <c r="X2726"/>
  <c r="X2727"/>
  <c r="X2728"/>
  <c r="X2729"/>
  <c r="X2730"/>
  <c r="X2731"/>
  <c r="X2732"/>
  <c r="X2733"/>
  <c r="X2734"/>
  <c r="X2735"/>
  <c r="X2736"/>
  <c r="X2737"/>
  <c r="X2738"/>
  <c r="X2739"/>
  <c r="X2740"/>
  <c r="X2741"/>
  <c r="X2742"/>
  <c r="X2743"/>
  <c r="X2744"/>
  <c r="X2745"/>
  <c r="X2746"/>
  <c r="X2747"/>
  <c r="X2748"/>
  <c r="X2749"/>
  <c r="X2750"/>
  <c r="X2751"/>
  <c r="X2752"/>
  <c r="X2753"/>
  <c r="X2754"/>
  <c r="X2755"/>
  <c r="X2756"/>
  <c r="X2757"/>
  <c r="X2758"/>
  <c r="X2759"/>
  <c r="X2760"/>
  <c r="X2761"/>
  <c r="X2762"/>
  <c r="X2763"/>
  <c r="X2764"/>
  <c r="X2765"/>
  <c r="X2766"/>
  <c r="X2767"/>
  <c r="X2768"/>
  <c r="X2769"/>
  <c r="X2770"/>
  <c r="X2771"/>
  <c r="X2772"/>
  <c r="X2773"/>
  <c r="X2774"/>
  <c r="X2775"/>
  <c r="X2776"/>
  <c r="X2777"/>
  <c r="X2778"/>
  <c r="X2779"/>
  <c r="X2780"/>
  <c r="X2781"/>
  <c r="X2782"/>
  <c r="X2783"/>
  <c r="X2784"/>
  <c r="X2785"/>
  <c r="X2786"/>
  <c r="X2787"/>
  <c r="X2788"/>
  <c r="X2789"/>
  <c r="X2790"/>
  <c r="X2791"/>
  <c r="X2792"/>
  <c r="X2793"/>
  <c r="X2794"/>
  <c r="X2795"/>
  <c r="X2796"/>
  <c r="X2797"/>
  <c r="X2798"/>
  <c r="X2799"/>
  <c r="X2800"/>
  <c r="X2801"/>
  <c r="X2802"/>
  <c r="X2803"/>
  <c r="X2804"/>
  <c r="X2805"/>
  <c r="X2806"/>
  <c r="X2807"/>
  <c r="X2808"/>
  <c r="X2809"/>
  <c r="X2810"/>
  <c r="X2811"/>
  <c r="X2812"/>
  <c r="X2813"/>
  <c r="X2814"/>
  <c r="X2815"/>
  <c r="X2816"/>
  <c r="X2817"/>
  <c r="X2818"/>
  <c r="X2819"/>
  <c r="X2820"/>
  <c r="X2821"/>
  <c r="X2822"/>
  <c r="X2823"/>
  <c r="X2824"/>
  <c r="X2825"/>
  <c r="X2826"/>
  <c r="X2827"/>
  <c r="X2828"/>
  <c r="X2829"/>
  <c r="X2830"/>
  <c r="X2831"/>
  <c r="X2832"/>
  <c r="X2833"/>
  <c r="X2834"/>
  <c r="X2835"/>
  <c r="X2836"/>
  <c r="X2837"/>
  <c r="X2838"/>
  <c r="X2839"/>
  <c r="X2840"/>
  <c r="X2841"/>
  <c r="X2842"/>
  <c r="X2843"/>
  <c r="X2844"/>
  <c r="X2845"/>
  <c r="X2846"/>
  <c r="X2847"/>
  <c r="X2848"/>
  <c r="X2849"/>
  <c r="X2850"/>
  <c r="X2851"/>
  <c r="X2852"/>
  <c r="X2853"/>
  <c r="X2854"/>
  <c r="X2855"/>
  <c r="X2856"/>
  <c r="X2857"/>
  <c r="X2858"/>
  <c r="X2859"/>
  <c r="X2860"/>
  <c r="X2861"/>
  <c r="X2862"/>
  <c r="X2863"/>
  <c r="X2864"/>
  <c r="X2865"/>
  <c r="X2866"/>
  <c r="X2867"/>
  <c r="X2868"/>
  <c r="X2869"/>
  <c r="X2870"/>
  <c r="X2871"/>
  <c r="X2872"/>
  <c r="X2873"/>
  <c r="X2874"/>
  <c r="X2875"/>
  <c r="X2876"/>
  <c r="X2877"/>
  <c r="X2878"/>
  <c r="X2879"/>
  <c r="X2880"/>
  <c r="X2881"/>
  <c r="X2882"/>
  <c r="X2883"/>
  <c r="X2884"/>
  <c r="X2885"/>
  <c r="X2886"/>
  <c r="X2887"/>
  <c r="X2888"/>
  <c r="X2889"/>
  <c r="X2890"/>
  <c r="X2891"/>
  <c r="X2892"/>
  <c r="X2893"/>
  <c r="X2894"/>
  <c r="X2895"/>
  <c r="X2896"/>
  <c r="X2897"/>
  <c r="X2898"/>
  <c r="X2899"/>
  <c r="X2900"/>
  <c r="X2901"/>
  <c r="X2902"/>
  <c r="X2903"/>
  <c r="X2904"/>
  <c r="X2905"/>
  <c r="X2906"/>
  <c r="X2907"/>
  <c r="X2908"/>
  <c r="X2909"/>
  <c r="X2910"/>
  <c r="X2911"/>
  <c r="X2912"/>
  <c r="X2913"/>
  <c r="X2914"/>
  <c r="X2915"/>
  <c r="X2916"/>
  <c r="X2917"/>
  <c r="X2918"/>
  <c r="X2919"/>
  <c r="X2920"/>
  <c r="X2921"/>
  <c r="X2922"/>
  <c r="X2923"/>
  <c r="X2924"/>
  <c r="X2925"/>
  <c r="X2926"/>
  <c r="X2927"/>
  <c r="X2928"/>
  <c r="X2929"/>
  <c r="X2930"/>
  <c r="X2931"/>
  <c r="X2932"/>
  <c r="X2933"/>
  <c r="X2934"/>
  <c r="X2935"/>
  <c r="X2936"/>
  <c r="X2937"/>
  <c r="X2938"/>
  <c r="X2939"/>
  <c r="X2940"/>
  <c r="X2941"/>
  <c r="X2942"/>
  <c r="X2943"/>
  <c r="X2944"/>
  <c r="X2945"/>
  <c r="X2946"/>
  <c r="X2947"/>
  <c r="X2948"/>
  <c r="X2949"/>
  <c r="X2950"/>
  <c r="X2951"/>
  <c r="X2952"/>
  <c r="X2953"/>
  <c r="X2954"/>
  <c r="X2955"/>
  <c r="X2956"/>
  <c r="X2957"/>
  <c r="X2958"/>
  <c r="X2959"/>
  <c r="X2960"/>
  <c r="X2961"/>
  <c r="X2962"/>
  <c r="X2963"/>
  <c r="X2964"/>
  <c r="X2965"/>
  <c r="X2966"/>
  <c r="X2967"/>
  <c r="X2968"/>
  <c r="X2969"/>
  <c r="X2970"/>
  <c r="X2971"/>
  <c r="X2972"/>
  <c r="X2973"/>
  <c r="X2974"/>
  <c r="X2975"/>
  <c r="X2976"/>
  <c r="X2977"/>
  <c r="X2978"/>
  <c r="X2979"/>
  <c r="X2980"/>
  <c r="X2981"/>
  <c r="X2982"/>
  <c r="X2983"/>
  <c r="X2984"/>
  <c r="X2985"/>
  <c r="X2986"/>
  <c r="X2987"/>
  <c r="X2988"/>
  <c r="X2989"/>
  <c r="X2990"/>
  <c r="X2991"/>
  <c r="X2992"/>
  <c r="X2993"/>
  <c r="X2994"/>
  <c r="X2995"/>
  <c r="X2996"/>
  <c r="X2997"/>
  <c r="X2998"/>
  <c r="X2999"/>
  <c r="X3000"/>
  <c r="X3001"/>
  <c r="X3002"/>
  <c r="X3003"/>
  <c r="X3004"/>
  <c r="X3005"/>
  <c r="X3006"/>
  <c r="X3007"/>
  <c r="X3008"/>
  <c r="X3009"/>
  <c r="X3010"/>
  <c r="X3011"/>
  <c r="X3012"/>
  <c r="X3013"/>
  <c r="X3014"/>
  <c r="X3015"/>
  <c r="X3016"/>
  <c r="X3017"/>
  <c r="X3018"/>
  <c r="X3019"/>
  <c r="X3020"/>
  <c r="X3021"/>
  <c r="X3022"/>
  <c r="X3023"/>
  <c r="X3024"/>
  <c r="X3025"/>
  <c r="X3026"/>
  <c r="X3027"/>
  <c r="X3028"/>
  <c r="X3029"/>
  <c r="X3030"/>
  <c r="X3031"/>
  <c r="X3032"/>
  <c r="X3033"/>
  <c r="X3034"/>
  <c r="X3035"/>
  <c r="X3036"/>
  <c r="X3037"/>
  <c r="X3038"/>
  <c r="X3039"/>
  <c r="X3040"/>
  <c r="X3041"/>
  <c r="X3042"/>
  <c r="X3043"/>
  <c r="X3044"/>
  <c r="X3045"/>
  <c r="X3046"/>
  <c r="X3047"/>
  <c r="X3048"/>
  <c r="X3049"/>
  <c r="X3050"/>
  <c r="X3051"/>
  <c r="X3052"/>
  <c r="X3053"/>
  <c r="X3054"/>
  <c r="X3055"/>
  <c r="X3056"/>
  <c r="X3057"/>
  <c r="X3058"/>
  <c r="X3059"/>
  <c r="X3060"/>
  <c r="X3061"/>
  <c r="X3062"/>
  <c r="X3063"/>
  <c r="X3064"/>
  <c r="X3065"/>
  <c r="X3066"/>
  <c r="X3067"/>
  <c r="X3068"/>
  <c r="X3069"/>
  <c r="X3070"/>
  <c r="X3071"/>
  <c r="X3072"/>
  <c r="X3073"/>
  <c r="X3074"/>
  <c r="X3075"/>
  <c r="X3076"/>
  <c r="X3077"/>
  <c r="X3078"/>
  <c r="X3079"/>
  <c r="X3080"/>
  <c r="X3081"/>
  <c r="X3082"/>
  <c r="X3083"/>
  <c r="X3084"/>
  <c r="X3085"/>
  <c r="X3086"/>
  <c r="X3087"/>
  <c r="X3088"/>
  <c r="X3089"/>
  <c r="X3090"/>
  <c r="X3091"/>
  <c r="X3092"/>
  <c r="X3093"/>
  <c r="X3094"/>
  <c r="X3095"/>
  <c r="X3096"/>
  <c r="X3097"/>
  <c r="X3098"/>
  <c r="X3099"/>
  <c r="X3100"/>
  <c r="X3101"/>
  <c r="X3102"/>
  <c r="X3103"/>
  <c r="X3104"/>
  <c r="X3105"/>
  <c r="X3106"/>
  <c r="X3107"/>
  <c r="X3108"/>
  <c r="X3109"/>
  <c r="X3110"/>
  <c r="X3111"/>
  <c r="X3112"/>
  <c r="X3116"/>
  <c r="X3113"/>
  <c r="X3114"/>
  <c r="P9" i="23"/>
  <c r="N19"/>
  <c r="M7"/>
  <c r="M3"/>
  <c r="M4"/>
  <c r="N11"/>
  <c r="N12"/>
</calcChain>
</file>

<file path=xl/sharedStrings.xml><?xml version="1.0" encoding="utf-8"?>
<sst xmlns="http://schemas.openxmlformats.org/spreadsheetml/2006/main" count="76" uniqueCount="74">
  <si>
    <t xml:space="preserve">  and BP Statistical Review</t>
  </si>
  <si>
    <t xml:space="preserve">   http://physics.gac.edu/~huber/hubbert</t>
  </si>
  <si>
    <t>Workbook Contents</t>
  </si>
  <si>
    <t>Description</t>
  </si>
  <si>
    <t># Of Series</t>
  </si>
  <si>
    <t>Frequency</t>
  </si>
  <si>
    <t>Latest Data for</t>
  </si>
  <si>
    <t>Back to Contents</t>
  </si>
  <si>
    <t>Data 1</t>
  </si>
  <si>
    <t>Worksheet Name</t>
  </si>
  <si>
    <t>Click worksheet name or tab at bottom for data</t>
  </si>
  <si>
    <t>U.S. Field Production of Crude Oil (Thousand Barrels per Day)</t>
  </si>
  <si>
    <t>Annual</t>
  </si>
  <si>
    <t>Release Date:</t>
  </si>
  <si>
    <t>7/28/2011</t>
  </si>
  <si>
    <t>Next Release Date:</t>
  </si>
  <si>
    <t>7/31/2012</t>
  </si>
  <si>
    <t>Excel File Name:</t>
  </si>
  <si>
    <t>mcrfpus2a.xls</t>
  </si>
  <si>
    <t>Available from Web Page:</t>
  </si>
  <si>
    <t>http://tonto.eia.gov/dnav/pet/hist/LeafHandler.ashx?n=PET&amp;s=MCRFPUS2&amp;f=A</t>
  </si>
  <si>
    <t>Source:</t>
  </si>
  <si>
    <t>Energy Information Administration</t>
  </si>
  <si>
    <t>For Help, Contact:</t>
  </si>
  <si>
    <t>infoctr@eia.doe.gov</t>
  </si>
  <si>
    <t>(202) 586-8800</t>
  </si>
  <si>
    <t>8/25/2011 2:24:16 AM</t>
  </si>
  <si>
    <t>Data 1: U.S. Field Production of Crude Oil (Thousand Barrels per Day)</t>
  </si>
  <si>
    <t>Sourcekey</t>
  </si>
  <si>
    <t>MCRFPUS2</t>
  </si>
  <si>
    <t>Date</t>
  </si>
  <si>
    <t>Annual Production (Mbbl)</t>
  </si>
  <si>
    <t>Year</t>
  </si>
  <si>
    <t>Cumulative</t>
  </si>
  <si>
    <t>P/Q</t>
  </si>
  <si>
    <t>a</t>
  </si>
  <si>
    <t>Qt</t>
  </si>
  <si>
    <t>Lower 48</t>
  </si>
  <si>
    <t>Alaska</t>
  </si>
  <si>
    <t>Q</t>
  </si>
  <si>
    <t>Q_Fit</t>
  </si>
  <si>
    <t>P_Fit</t>
  </si>
  <si>
    <t>1/P_Fit</t>
  </si>
  <si>
    <t>Year_Fit</t>
  </si>
  <si>
    <t>P_Fit MBBl</t>
  </si>
  <si>
    <t>P/Q_Fit</t>
  </si>
  <si>
    <t>Max</t>
  </si>
  <si>
    <t xml:space="preserve">Max Production </t>
  </si>
  <si>
    <t>Peak Year</t>
  </si>
  <si>
    <t xml:space="preserve">    Adjust the two parameters below</t>
  </si>
  <si>
    <t>Y-Intercept</t>
  </si>
  <si>
    <t>X-Intercept (Total Oil Production)</t>
  </si>
  <si>
    <t>Parameter "a" is the location where the fit line on the</t>
  </si>
  <si>
    <t xml:space="preserve">     P/Q versus Q hits the vertical axis </t>
  </si>
  <si>
    <t>To fit the World Crude Oil Production Data to Hubbert's Peak</t>
  </si>
  <si>
    <t>Between</t>
  </si>
  <si>
    <t>Production</t>
  </si>
  <si>
    <t>GBbl</t>
  </si>
  <si>
    <t>Fraction</t>
  </si>
  <si>
    <t>First Year  Production</t>
  </si>
  <si>
    <t>Last Year Production</t>
  </si>
  <si>
    <t>of All-Time World Production</t>
  </si>
  <si>
    <t>Written by Tom Huber (huber@gac.edu), Gustavus Adolphus College, Fall 2011</t>
  </si>
  <si>
    <t>Data from U.S. EIA Annual Energy Outlook 2011</t>
  </si>
  <si>
    <t>Calculations based on Luís de Sousa's Webpage "Hubbert's Peak Mathematics"</t>
  </si>
  <si>
    <t>http://watd.wuthering-heights.co.uk/subpages/hubbertmaths/hubbertmaths.html</t>
  </si>
  <si>
    <t>Note: For this spreadsheet</t>
  </si>
  <si>
    <t>Mbbl = 1,000,000 barrels of oil</t>
  </si>
  <si>
    <t>and</t>
  </si>
  <si>
    <t>Mbbl/yr</t>
  </si>
  <si>
    <t>Mbbl/d</t>
  </si>
  <si>
    <t xml:space="preserve">     in the World (in Gbbl)</t>
  </si>
  <si>
    <t>Parameter "Qt" is the total amount of oil ultimately recoverable</t>
  </si>
  <si>
    <t>Gbbl = 1,000,000,000 barrels of oil = 1,000 Mbbl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</si>
</sst>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sz val="10"/>
      <name val="Arial"/>
    </font>
    <font>
      <sz val="10"/>
      <name val="Arial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</font>
    <font>
      <b/>
      <i/>
      <sz val="12"/>
      <color indexed="10"/>
      <name val="Arial"/>
      <family val="2"/>
    </font>
    <font>
      <b/>
      <u/>
      <sz val="10"/>
      <color indexed="12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0" xfId="0" quotePrefix="1" applyFont="1" applyFill="1" applyAlignment="1">
      <alignment horizontal="left"/>
    </xf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3" borderId="0" xfId="1" quotePrefix="1" applyFont="1" applyFill="1" applyAlignment="1" applyProtection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/>
    <xf numFmtId="0" fontId="0" fillId="4" borderId="0" xfId="0" applyFill="1"/>
    <xf numFmtId="2" fontId="5" fillId="0" borderId="0" xfId="1" quotePrefix="1" applyNumberFormat="1" applyAlignment="1" applyProtection="1">
      <alignment horizontal="left"/>
    </xf>
    <xf numFmtId="2" fontId="14" fillId="0" borderId="0" xfId="0" applyNumberFormat="1" applyFont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2" fontId="0" fillId="0" borderId="0" xfId="0" applyNumberFormat="1"/>
    <xf numFmtId="2" fontId="13" fillId="0" borderId="0" xfId="0" applyNumberFormat="1" applyFont="1"/>
    <xf numFmtId="2" fontId="15" fillId="0" borderId="0" xfId="0" applyNumberFormat="1" applyFont="1" applyAlignment="1">
      <alignment wrapText="1"/>
    </xf>
    <xf numFmtId="0" fontId="16" fillId="4" borderId="0" xfId="0" applyFont="1" applyFill="1"/>
    <xf numFmtId="0" fontId="7" fillId="4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5" borderId="0" xfId="0" applyFill="1"/>
    <xf numFmtId="0" fontId="0" fillId="6" borderId="0" xfId="0" applyFill="1"/>
    <xf numFmtId="9" fontId="0" fillId="6" borderId="0" xfId="0" applyNumberFormat="1" applyFill="1"/>
    <xf numFmtId="0" fontId="5" fillId="0" borderId="0" xfId="1" applyAlignment="1" applyProtection="1"/>
    <xf numFmtId="164" fontId="0" fillId="6" borderId="0" xfId="0" applyNumberFormat="1" applyFill="1"/>
    <xf numFmtId="1" fontId="0" fillId="6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72377296587927"/>
          <c:y val="0.13924795858851"/>
          <c:w val="0.638178696412948"/>
          <c:h val="0.689216608340624"/>
        </c:manualLayout>
      </c:layout>
      <c:scatterChart>
        <c:scatterStyle val="lineMarker"/>
        <c:ser>
          <c:idx val="0"/>
          <c:order val="0"/>
          <c:tx>
            <c:v>World Production Data</c:v>
          </c:tx>
          <c:spPr>
            <a:ln w="28575">
              <a:noFill/>
            </a:ln>
          </c:spPr>
          <c:xVal>
            <c:numRef>
              <c:f>'Data 1'!$C$4:$C$114</c:f>
              <c:numCache>
                <c:formatCode>0.00</c:formatCode>
                <c:ptCount val="111"/>
                <c:pt idx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</c:numCache>
            </c:numRef>
          </c:xVal>
          <c:yVal>
            <c:numRef>
              <c:f>'Data 1'!$D$4:$D$114</c:f>
              <c:numCache>
                <c:formatCode>General</c:formatCode>
                <c:ptCount val="111"/>
                <c:pt idx="0">
                  <c:v>11609.33566</c:v>
                </c:pt>
                <c:pt idx="1">
                  <c:v>12618.466982</c:v>
                </c:pt>
                <c:pt idx="2">
                  <c:v>13549.007244</c:v>
                </c:pt>
                <c:pt idx="3">
                  <c:v>14759.91605781421</c:v>
                </c:pt>
                <c:pt idx="4">
                  <c:v>15926.832871</c:v>
                </c:pt>
                <c:pt idx="5">
                  <c:v>17543.184645</c:v>
                </c:pt>
                <c:pt idx="6">
                  <c:v>18558.64954900001</c:v>
                </c:pt>
                <c:pt idx="7">
                  <c:v>19588.80841972677</c:v>
                </c:pt>
                <c:pt idx="8">
                  <c:v>21339.851332</c:v>
                </c:pt>
                <c:pt idx="9">
                  <c:v>21395.685308</c:v>
                </c:pt>
                <c:pt idx="10">
                  <c:v>20376.644579</c:v>
                </c:pt>
                <c:pt idx="11">
                  <c:v>22050.48233762296</c:v>
                </c:pt>
                <c:pt idx="12">
                  <c:v>22890.611827</c:v>
                </c:pt>
                <c:pt idx="13">
                  <c:v>23116.320208</c:v>
                </c:pt>
                <c:pt idx="14">
                  <c:v>24108.43165299999</c:v>
                </c:pt>
                <c:pt idx="15">
                  <c:v>22976.08798174862</c:v>
                </c:pt>
                <c:pt idx="16">
                  <c:v>21730.17750999999</c:v>
                </c:pt>
                <c:pt idx="17">
                  <c:v>20913.855603</c:v>
                </c:pt>
                <c:pt idx="18">
                  <c:v>20658.599782</c:v>
                </c:pt>
                <c:pt idx="19">
                  <c:v>21055.40278497268</c:v>
                </c:pt>
                <c:pt idx="20">
                  <c:v>20977.35849800001</c:v>
                </c:pt>
                <c:pt idx="21">
                  <c:v>22068.871246</c:v>
                </c:pt>
                <c:pt idx="22">
                  <c:v>22186.00334700001</c:v>
                </c:pt>
                <c:pt idx="23">
                  <c:v>23051.32305924863</c:v>
                </c:pt>
                <c:pt idx="24">
                  <c:v>23375.290757</c:v>
                </c:pt>
                <c:pt idx="25">
                  <c:v>23892.730359</c:v>
                </c:pt>
                <c:pt idx="26">
                  <c:v>23822.756073</c:v>
                </c:pt>
                <c:pt idx="27">
                  <c:v>24007.59658976777</c:v>
                </c:pt>
                <c:pt idx="28">
                  <c:v>24100.36993</c:v>
                </c:pt>
                <c:pt idx="29">
                  <c:v>24493.02866800001</c:v>
                </c:pt>
                <c:pt idx="30">
                  <c:v>24871.52111700001</c:v>
                </c:pt>
                <c:pt idx="31">
                  <c:v>25542.07602252731</c:v>
                </c:pt>
                <c:pt idx="32">
                  <c:v>26367.01479800001</c:v>
                </c:pt>
                <c:pt idx="33">
                  <c:v>26857.644083</c:v>
                </c:pt>
                <c:pt idx="34">
                  <c:v>26425.01732299999</c:v>
                </c:pt>
                <c:pt idx="35">
                  <c:v>27335.78155394223</c:v>
                </c:pt>
                <c:pt idx="36">
                  <c:v>27340.842003248</c:v>
                </c:pt>
                <c:pt idx="37">
                  <c:v>27265.65388954728</c:v>
                </c:pt>
                <c:pt idx="38">
                  <c:v>28132.25055058587</c:v>
                </c:pt>
                <c:pt idx="39">
                  <c:v>29407.32805169066</c:v>
                </c:pt>
                <c:pt idx="40">
                  <c:v>29742.1635591675</c:v>
                </c:pt>
                <c:pt idx="41">
                  <c:v>29831.1515876028</c:v>
                </c:pt>
                <c:pt idx="42">
                  <c:v>29763.53979303823</c:v>
                </c:pt>
                <c:pt idx="43">
                  <c:v>29935.38070294537</c:v>
                </c:pt>
                <c:pt idx="44">
                  <c:v>29301.39655417268</c:v>
                </c:pt>
                <c:pt idx="45">
                  <c:v>29964.54553748223</c:v>
                </c:pt>
              </c:numCache>
            </c:numRef>
          </c:yVal>
        </c:ser>
        <c:dLbls/>
        <c:axId val="493415320"/>
        <c:axId val="493422648"/>
      </c:scatterChart>
      <c:scatterChart>
        <c:scatterStyle val="smoothMarker"/>
        <c:ser>
          <c:idx val="1"/>
          <c:order val="1"/>
          <c:tx>
            <c:v>Hubbert's Peak</c:v>
          </c:tx>
          <c:marker>
            <c:symbol val="none"/>
          </c:marker>
          <c:xVal>
            <c:numRef>
              <c:f>'Data 1'!$Q$4:$Q$3114</c:f>
              <c:numCache>
                <c:formatCode>General</c:formatCode>
                <c:ptCount val="3111"/>
                <c:pt idx="0">
                  <c:v>1911.0</c:v>
                </c:pt>
                <c:pt idx="1">
                  <c:v>1917.0</c:v>
                </c:pt>
                <c:pt idx="2">
                  <c:v>1922.0</c:v>
                </c:pt>
                <c:pt idx="3">
                  <c:v>1925.0</c:v>
                </c:pt>
                <c:pt idx="4">
                  <c:v>1927.0</c:v>
                </c:pt>
                <c:pt idx="5">
                  <c:v>1929.0</c:v>
                </c:pt>
                <c:pt idx="6">
                  <c:v>1931.0</c:v>
                </c:pt>
                <c:pt idx="7">
                  <c:v>1933.0</c:v>
                </c:pt>
                <c:pt idx="8">
                  <c:v>1934.0</c:v>
                </c:pt>
                <c:pt idx="9">
                  <c:v>1935.0</c:v>
                </c:pt>
                <c:pt idx="10">
                  <c:v>1936.0</c:v>
                </c:pt>
                <c:pt idx="11">
                  <c:v>1938.0</c:v>
                </c:pt>
                <c:pt idx="12">
                  <c:v>1939.0</c:v>
                </c:pt>
                <c:pt idx="13">
                  <c:v>1939.0</c:v>
                </c:pt>
                <c:pt idx="14">
                  <c:v>1940.0</c:v>
                </c:pt>
                <c:pt idx="15">
                  <c:v>1941.0</c:v>
                </c:pt>
                <c:pt idx="16">
                  <c:v>1942.0</c:v>
                </c:pt>
                <c:pt idx="17">
                  <c:v>1942.0</c:v>
                </c:pt>
                <c:pt idx="18">
                  <c:v>1943.0</c:v>
                </c:pt>
                <c:pt idx="19">
                  <c:v>1944.0</c:v>
                </c:pt>
                <c:pt idx="20">
                  <c:v>1944.0</c:v>
                </c:pt>
                <c:pt idx="21">
                  <c:v>1945.0</c:v>
                </c:pt>
                <c:pt idx="22">
                  <c:v>1945.0</c:v>
                </c:pt>
                <c:pt idx="23">
                  <c:v>1946.0</c:v>
                </c:pt>
                <c:pt idx="24">
                  <c:v>1947.0</c:v>
                </c:pt>
                <c:pt idx="25">
                  <c:v>1947.0</c:v>
                </c:pt>
                <c:pt idx="26">
                  <c:v>1947.0</c:v>
                </c:pt>
                <c:pt idx="27">
                  <c:v>1948.0</c:v>
                </c:pt>
                <c:pt idx="28">
                  <c:v>1948.0</c:v>
                </c:pt>
                <c:pt idx="29">
                  <c:v>1949.0</c:v>
                </c:pt>
                <c:pt idx="30">
                  <c:v>1949.0</c:v>
                </c:pt>
                <c:pt idx="31">
                  <c:v>1950.0</c:v>
                </c:pt>
                <c:pt idx="32">
                  <c:v>1950.0</c:v>
                </c:pt>
                <c:pt idx="33">
                  <c:v>1950.0</c:v>
                </c:pt>
                <c:pt idx="34">
                  <c:v>1951.0</c:v>
                </c:pt>
                <c:pt idx="35">
                  <c:v>1951.0</c:v>
                </c:pt>
                <c:pt idx="36">
                  <c:v>1951.0</c:v>
                </c:pt>
                <c:pt idx="37">
                  <c:v>1952.0</c:v>
                </c:pt>
                <c:pt idx="38">
                  <c:v>1952.0</c:v>
                </c:pt>
                <c:pt idx="39">
                  <c:v>1952.0</c:v>
                </c:pt>
                <c:pt idx="40">
                  <c:v>1953.0</c:v>
                </c:pt>
                <c:pt idx="41">
                  <c:v>1953.0</c:v>
                </c:pt>
                <c:pt idx="42">
                  <c:v>1953.0</c:v>
                </c:pt>
                <c:pt idx="43">
                  <c:v>1954.0</c:v>
                </c:pt>
                <c:pt idx="44">
                  <c:v>1954.0</c:v>
                </c:pt>
                <c:pt idx="45">
                  <c:v>1954.0</c:v>
                </c:pt>
                <c:pt idx="46">
                  <c:v>1954.0</c:v>
                </c:pt>
                <c:pt idx="47">
                  <c:v>1955.0</c:v>
                </c:pt>
                <c:pt idx="48">
                  <c:v>1955.0</c:v>
                </c:pt>
                <c:pt idx="49">
                  <c:v>1955.0</c:v>
                </c:pt>
                <c:pt idx="50">
                  <c:v>1956.0</c:v>
                </c:pt>
                <c:pt idx="51">
                  <c:v>1956.0</c:v>
                </c:pt>
                <c:pt idx="52">
                  <c:v>1956.0</c:v>
                </c:pt>
                <c:pt idx="53">
                  <c:v>1956.0</c:v>
                </c:pt>
                <c:pt idx="54">
                  <c:v>1956.0</c:v>
                </c:pt>
                <c:pt idx="55">
                  <c:v>1957.0</c:v>
                </c:pt>
                <c:pt idx="56">
                  <c:v>1957.0</c:v>
                </c:pt>
                <c:pt idx="57">
                  <c:v>1957.0</c:v>
                </c:pt>
                <c:pt idx="58">
                  <c:v>1957.0</c:v>
                </c:pt>
                <c:pt idx="59">
                  <c:v>1958.0</c:v>
                </c:pt>
                <c:pt idx="60">
                  <c:v>1958.0</c:v>
                </c:pt>
                <c:pt idx="61">
                  <c:v>1958.0</c:v>
                </c:pt>
                <c:pt idx="62">
                  <c:v>1958.0</c:v>
                </c:pt>
                <c:pt idx="63">
                  <c:v>1958.0</c:v>
                </c:pt>
                <c:pt idx="64">
                  <c:v>1959.0</c:v>
                </c:pt>
                <c:pt idx="65">
                  <c:v>1959.0</c:v>
                </c:pt>
                <c:pt idx="66">
                  <c:v>1959.0</c:v>
                </c:pt>
                <c:pt idx="67">
                  <c:v>1959.0</c:v>
                </c:pt>
                <c:pt idx="68">
                  <c:v>1959.0</c:v>
                </c:pt>
                <c:pt idx="69">
                  <c:v>1960.0</c:v>
                </c:pt>
                <c:pt idx="70">
                  <c:v>1960.0</c:v>
                </c:pt>
                <c:pt idx="71">
                  <c:v>1960.0</c:v>
                </c:pt>
                <c:pt idx="72">
                  <c:v>1960.0</c:v>
                </c:pt>
                <c:pt idx="73">
                  <c:v>1960.0</c:v>
                </c:pt>
                <c:pt idx="74">
                  <c:v>1960.0</c:v>
                </c:pt>
                <c:pt idx="75">
                  <c:v>1961.0</c:v>
                </c:pt>
                <c:pt idx="76">
                  <c:v>1961.0</c:v>
                </c:pt>
                <c:pt idx="77">
                  <c:v>1961.0</c:v>
                </c:pt>
                <c:pt idx="78">
                  <c:v>1961.0</c:v>
                </c:pt>
                <c:pt idx="79">
                  <c:v>1961.0</c:v>
                </c:pt>
                <c:pt idx="80">
                  <c:v>1961.0</c:v>
                </c:pt>
                <c:pt idx="81">
                  <c:v>1962.0</c:v>
                </c:pt>
                <c:pt idx="82">
                  <c:v>1962.0</c:v>
                </c:pt>
                <c:pt idx="83">
                  <c:v>1962.0</c:v>
                </c:pt>
                <c:pt idx="84">
                  <c:v>1962.0</c:v>
                </c:pt>
                <c:pt idx="85">
                  <c:v>1962.0</c:v>
                </c:pt>
                <c:pt idx="86">
                  <c:v>1962.0</c:v>
                </c:pt>
                <c:pt idx="87">
                  <c:v>1963.0</c:v>
                </c:pt>
                <c:pt idx="88">
                  <c:v>1963.0</c:v>
                </c:pt>
                <c:pt idx="89">
                  <c:v>1963.0</c:v>
                </c:pt>
                <c:pt idx="90">
                  <c:v>1963.0</c:v>
                </c:pt>
                <c:pt idx="91">
                  <c:v>1963.0</c:v>
                </c:pt>
                <c:pt idx="92">
                  <c:v>1963.0</c:v>
                </c:pt>
                <c:pt idx="93">
                  <c:v>1963.0</c:v>
                </c:pt>
                <c:pt idx="94">
                  <c:v>1964.0</c:v>
                </c:pt>
                <c:pt idx="95">
                  <c:v>1964.0</c:v>
                </c:pt>
                <c:pt idx="96">
                  <c:v>1964.0</c:v>
                </c:pt>
                <c:pt idx="97">
                  <c:v>1964.0</c:v>
                </c:pt>
                <c:pt idx="98">
                  <c:v>1964.0</c:v>
                </c:pt>
                <c:pt idx="99">
                  <c:v>1964.0</c:v>
                </c:pt>
                <c:pt idx="100">
                  <c:v>1964.0</c:v>
                </c:pt>
                <c:pt idx="101">
                  <c:v>1964.0</c:v>
                </c:pt>
                <c:pt idx="102">
                  <c:v>1965.0</c:v>
                </c:pt>
                <c:pt idx="103">
                  <c:v>1965.0</c:v>
                </c:pt>
                <c:pt idx="104">
                  <c:v>1965.0</c:v>
                </c:pt>
                <c:pt idx="105">
                  <c:v>1965.0</c:v>
                </c:pt>
                <c:pt idx="106">
                  <c:v>1965.0</c:v>
                </c:pt>
                <c:pt idx="107">
                  <c:v>1965.0</c:v>
                </c:pt>
                <c:pt idx="108">
                  <c:v>1965.0</c:v>
                </c:pt>
                <c:pt idx="109">
                  <c:v>1965.0</c:v>
                </c:pt>
                <c:pt idx="110">
                  <c:v>1966.0</c:v>
                </c:pt>
                <c:pt idx="111">
                  <c:v>1966.0</c:v>
                </c:pt>
                <c:pt idx="112">
                  <c:v>1966.0</c:v>
                </c:pt>
                <c:pt idx="113">
                  <c:v>1966.0</c:v>
                </c:pt>
                <c:pt idx="114">
                  <c:v>1966.0</c:v>
                </c:pt>
                <c:pt idx="115">
                  <c:v>1966.0</c:v>
                </c:pt>
                <c:pt idx="116">
                  <c:v>1966.0</c:v>
                </c:pt>
                <c:pt idx="117">
                  <c:v>1966.0</c:v>
                </c:pt>
                <c:pt idx="118">
                  <c:v>1967.0</c:v>
                </c:pt>
                <c:pt idx="119">
                  <c:v>1967.0</c:v>
                </c:pt>
                <c:pt idx="120">
                  <c:v>1967.0</c:v>
                </c:pt>
                <c:pt idx="121">
                  <c:v>1967.0</c:v>
                </c:pt>
                <c:pt idx="122">
                  <c:v>1967.0</c:v>
                </c:pt>
                <c:pt idx="123">
                  <c:v>1967.0</c:v>
                </c:pt>
                <c:pt idx="124">
                  <c:v>1967.0</c:v>
                </c:pt>
                <c:pt idx="125">
                  <c:v>1967.0</c:v>
                </c:pt>
                <c:pt idx="126">
                  <c:v>1967.0</c:v>
                </c:pt>
                <c:pt idx="127">
                  <c:v>1967.0</c:v>
                </c:pt>
                <c:pt idx="128">
                  <c:v>1968.0</c:v>
                </c:pt>
                <c:pt idx="129">
                  <c:v>1968.0</c:v>
                </c:pt>
                <c:pt idx="130">
                  <c:v>1968.0</c:v>
                </c:pt>
                <c:pt idx="131">
                  <c:v>1968.0</c:v>
                </c:pt>
                <c:pt idx="132">
                  <c:v>1968.0</c:v>
                </c:pt>
                <c:pt idx="133">
                  <c:v>1968.0</c:v>
                </c:pt>
                <c:pt idx="134">
                  <c:v>1968.0</c:v>
                </c:pt>
                <c:pt idx="135">
                  <c:v>1968.0</c:v>
                </c:pt>
                <c:pt idx="136">
                  <c:v>1968.0</c:v>
                </c:pt>
                <c:pt idx="137">
                  <c:v>1969.0</c:v>
                </c:pt>
                <c:pt idx="138">
                  <c:v>1969.0</c:v>
                </c:pt>
                <c:pt idx="139">
                  <c:v>1969.0</c:v>
                </c:pt>
                <c:pt idx="140">
                  <c:v>1969.0</c:v>
                </c:pt>
                <c:pt idx="141">
                  <c:v>1969.0</c:v>
                </c:pt>
                <c:pt idx="142">
                  <c:v>1969.0</c:v>
                </c:pt>
                <c:pt idx="143">
                  <c:v>1969.0</c:v>
                </c:pt>
                <c:pt idx="144">
                  <c:v>1969.0</c:v>
                </c:pt>
                <c:pt idx="145">
                  <c:v>1969.0</c:v>
                </c:pt>
                <c:pt idx="146">
                  <c:v>1969.0</c:v>
                </c:pt>
                <c:pt idx="147">
                  <c:v>1969.0</c:v>
                </c:pt>
                <c:pt idx="148">
                  <c:v>1970.0</c:v>
                </c:pt>
                <c:pt idx="149">
                  <c:v>1970.0</c:v>
                </c:pt>
                <c:pt idx="150">
                  <c:v>1970.0</c:v>
                </c:pt>
                <c:pt idx="151">
                  <c:v>1970.0</c:v>
                </c:pt>
                <c:pt idx="152">
                  <c:v>1970.0</c:v>
                </c:pt>
                <c:pt idx="153">
                  <c:v>1970.0</c:v>
                </c:pt>
                <c:pt idx="154">
                  <c:v>1970.0</c:v>
                </c:pt>
                <c:pt idx="155">
                  <c:v>1970.0</c:v>
                </c:pt>
                <c:pt idx="156">
                  <c:v>1970.0</c:v>
                </c:pt>
                <c:pt idx="157">
                  <c:v>1970.0</c:v>
                </c:pt>
                <c:pt idx="158">
                  <c:v>1970.0</c:v>
                </c:pt>
                <c:pt idx="159">
                  <c:v>1971.0</c:v>
                </c:pt>
                <c:pt idx="160">
                  <c:v>1971.0</c:v>
                </c:pt>
                <c:pt idx="161">
                  <c:v>1971.0</c:v>
                </c:pt>
                <c:pt idx="162">
                  <c:v>1971.0</c:v>
                </c:pt>
                <c:pt idx="163">
                  <c:v>1971.0</c:v>
                </c:pt>
                <c:pt idx="164">
                  <c:v>1971.0</c:v>
                </c:pt>
                <c:pt idx="165">
                  <c:v>1971.0</c:v>
                </c:pt>
                <c:pt idx="166">
                  <c:v>1971.0</c:v>
                </c:pt>
                <c:pt idx="167">
                  <c:v>1971.0</c:v>
                </c:pt>
                <c:pt idx="168">
                  <c:v>1971.0</c:v>
                </c:pt>
                <c:pt idx="169">
                  <c:v>1971.0</c:v>
                </c:pt>
                <c:pt idx="170">
                  <c:v>1971.0</c:v>
                </c:pt>
                <c:pt idx="171">
                  <c:v>1972.0</c:v>
                </c:pt>
                <c:pt idx="172">
                  <c:v>1972.0</c:v>
                </c:pt>
                <c:pt idx="173">
                  <c:v>1972.0</c:v>
                </c:pt>
                <c:pt idx="174">
                  <c:v>1972.0</c:v>
                </c:pt>
                <c:pt idx="175">
                  <c:v>1972.0</c:v>
                </c:pt>
                <c:pt idx="176">
                  <c:v>1972.0</c:v>
                </c:pt>
                <c:pt idx="177">
                  <c:v>1972.0</c:v>
                </c:pt>
                <c:pt idx="178">
                  <c:v>1972.0</c:v>
                </c:pt>
                <c:pt idx="179">
                  <c:v>1972.0</c:v>
                </c:pt>
                <c:pt idx="180">
                  <c:v>1972.0</c:v>
                </c:pt>
                <c:pt idx="181">
                  <c:v>1972.0</c:v>
                </c:pt>
                <c:pt idx="182">
                  <c:v>1972.0</c:v>
                </c:pt>
                <c:pt idx="183">
                  <c:v>1972.0</c:v>
                </c:pt>
                <c:pt idx="184">
                  <c:v>1973.0</c:v>
                </c:pt>
                <c:pt idx="185">
                  <c:v>1973.0</c:v>
                </c:pt>
                <c:pt idx="186">
                  <c:v>1973.0</c:v>
                </c:pt>
                <c:pt idx="187">
                  <c:v>1973.0</c:v>
                </c:pt>
                <c:pt idx="188">
                  <c:v>1973.0</c:v>
                </c:pt>
                <c:pt idx="189">
                  <c:v>1973.0</c:v>
                </c:pt>
                <c:pt idx="190">
                  <c:v>1973.0</c:v>
                </c:pt>
                <c:pt idx="191">
                  <c:v>1973.0</c:v>
                </c:pt>
                <c:pt idx="192">
                  <c:v>1973.0</c:v>
                </c:pt>
                <c:pt idx="193">
                  <c:v>1973.0</c:v>
                </c:pt>
                <c:pt idx="194">
                  <c:v>1973.0</c:v>
                </c:pt>
                <c:pt idx="195">
                  <c:v>1973.0</c:v>
                </c:pt>
                <c:pt idx="196">
                  <c:v>1973.0</c:v>
                </c:pt>
                <c:pt idx="197">
                  <c:v>1973.0</c:v>
                </c:pt>
                <c:pt idx="198">
                  <c:v>1974.0</c:v>
                </c:pt>
                <c:pt idx="199">
                  <c:v>1974.0</c:v>
                </c:pt>
                <c:pt idx="200">
                  <c:v>1974.0</c:v>
                </c:pt>
                <c:pt idx="201">
                  <c:v>1974.0</c:v>
                </c:pt>
                <c:pt idx="202">
                  <c:v>1974.0</c:v>
                </c:pt>
                <c:pt idx="203">
                  <c:v>1974.0</c:v>
                </c:pt>
                <c:pt idx="204">
                  <c:v>1974.0</c:v>
                </c:pt>
                <c:pt idx="205">
                  <c:v>1974.0</c:v>
                </c:pt>
                <c:pt idx="206">
                  <c:v>1974.0</c:v>
                </c:pt>
                <c:pt idx="207">
                  <c:v>1974.0</c:v>
                </c:pt>
                <c:pt idx="208">
                  <c:v>1974.0</c:v>
                </c:pt>
                <c:pt idx="209">
                  <c:v>1974.0</c:v>
                </c:pt>
                <c:pt idx="210">
                  <c:v>1974.0</c:v>
                </c:pt>
                <c:pt idx="211">
                  <c:v>1974.0</c:v>
                </c:pt>
                <c:pt idx="212">
                  <c:v>1974.0</c:v>
                </c:pt>
                <c:pt idx="213">
                  <c:v>1975.0</c:v>
                </c:pt>
                <c:pt idx="214">
                  <c:v>1975.0</c:v>
                </c:pt>
                <c:pt idx="215">
                  <c:v>1975.0</c:v>
                </c:pt>
                <c:pt idx="216">
                  <c:v>1975.0</c:v>
                </c:pt>
                <c:pt idx="217">
                  <c:v>1975.0</c:v>
                </c:pt>
                <c:pt idx="218">
                  <c:v>1975.0</c:v>
                </c:pt>
                <c:pt idx="219">
                  <c:v>1975.0</c:v>
                </c:pt>
                <c:pt idx="220">
                  <c:v>1975.0</c:v>
                </c:pt>
                <c:pt idx="221">
                  <c:v>1975.0</c:v>
                </c:pt>
                <c:pt idx="222">
                  <c:v>1975.0</c:v>
                </c:pt>
                <c:pt idx="223">
                  <c:v>1975.0</c:v>
                </c:pt>
                <c:pt idx="224">
                  <c:v>1975.0</c:v>
                </c:pt>
                <c:pt idx="225">
                  <c:v>1975.0</c:v>
                </c:pt>
                <c:pt idx="226">
                  <c:v>1975.0</c:v>
                </c:pt>
                <c:pt idx="227">
                  <c:v>1975.0</c:v>
                </c:pt>
                <c:pt idx="228">
                  <c:v>1976.0</c:v>
                </c:pt>
                <c:pt idx="229">
                  <c:v>1976.0</c:v>
                </c:pt>
                <c:pt idx="230">
                  <c:v>1976.0</c:v>
                </c:pt>
                <c:pt idx="231">
                  <c:v>1976.0</c:v>
                </c:pt>
                <c:pt idx="232">
                  <c:v>1976.0</c:v>
                </c:pt>
                <c:pt idx="233">
                  <c:v>1976.0</c:v>
                </c:pt>
                <c:pt idx="234">
                  <c:v>1976.0</c:v>
                </c:pt>
                <c:pt idx="235">
                  <c:v>1976.0</c:v>
                </c:pt>
                <c:pt idx="236">
                  <c:v>1976.0</c:v>
                </c:pt>
                <c:pt idx="237">
                  <c:v>1976.0</c:v>
                </c:pt>
                <c:pt idx="238">
                  <c:v>1976.0</c:v>
                </c:pt>
                <c:pt idx="239">
                  <c:v>1976.0</c:v>
                </c:pt>
                <c:pt idx="240">
                  <c:v>1976.0</c:v>
                </c:pt>
                <c:pt idx="241">
                  <c:v>1976.0</c:v>
                </c:pt>
                <c:pt idx="242">
                  <c:v>1976.0</c:v>
                </c:pt>
                <c:pt idx="243">
                  <c:v>1976.0</c:v>
                </c:pt>
                <c:pt idx="244">
                  <c:v>1976.0</c:v>
                </c:pt>
                <c:pt idx="245">
                  <c:v>1977.0</c:v>
                </c:pt>
                <c:pt idx="246">
                  <c:v>1977.0</c:v>
                </c:pt>
                <c:pt idx="247">
                  <c:v>1977.0</c:v>
                </c:pt>
                <c:pt idx="248">
                  <c:v>1977.0</c:v>
                </c:pt>
                <c:pt idx="249">
                  <c:v>1977.0</c:v>
                </c:pt>
                <c:pt idx="250">
                  <c:v>1977.0</c:v>
                </c:pt>
                <c:pt idx="251">
                  <c:v>1977.0</c:v>
                </c:pt>
                <c:pt idx="252">
                  <c:v>1977.0</c:v>
                </c:pt>
                <c:pt idx="253">
                  <c:v>1977.0</c:v>
                </c:pt>
                <c:pt idx="254">
                  <c:v>1977.0</c:v>
                </c:pt>
                <c:pt idx="255">
                  <c:v>1977.0</c:v>
                </c:pt>
                <c:pt idx="256">
                  <c:v>1977.0</c:v>
                </c:pt>
                <c:pt idx="257">
                  <c:v>1977.0</c:v>
                </c:pt>
                <c:pt idx="258">
                  <c:v>1977.0</c:v>
                </c:pt>
                <c:pt idx="259">
                  <c:v>1977.0</c:v>
                </c:pt>
                <c:pt idx="260">
                  <c:v>1977.0</c:v>
                </c:pt>
                <c:pt idx="261">
                  <c:v>1977.0</c:v>
                </c:pt>
                <c:pt idx="262">
                  <c:v>1978.0</c:v>
                </c:pt>
                <c:pt idx="263">
                  <c:v>1978.0</c:v>
                </c:pt>
                <c:pt idx="264">
                  <c:v>1978.0</c:v>
                </c:pt>
                <c:pt idx="265">
                  <c:v>1978.0</c:v>
                </c:pt>
                <c:pt idx="266">
                  <c:v>1978.0</c:v>
                </c:pt>
                <c:pt idx="267">
                  <c:v>1978.0</c:v>
                </c:pt>
                <c:pt idx="268">
                  <c:v>1978.0</c:v>
                </c:pt>
                <c:pt idx="269">
                  <c:v>1978.0</c:v>
                </c:pt>
                <c:pt idx="270">
                  <c:v>1978.0</c:v>
                </c:pt>
                <c:pt idx="271">
                  <c:v>1978.0</c:v>
                </c:pt>
                <c:pt idx="272">
                  <c:v>1978.0</c:v>
                </c:pt>
                <c:pt idx="273">
                  <c:v>1978.0</c:v>
                </c:pt>
                <c:pt idx="274">
                  <c:v>1978.0</c:v>
                </c:pt>
                <c:pt idx="275">
                  <c:v>1978.0</c:v>
                </c:pt>
                <c:pt idx="276">
                  <c:v>1978.0</c:v>
                </c:pt>
                <c:pt idx="277">
                  <c:v>1978.0</c:v>
                </c:pt>
                <c:pt idx="278">
                  <c:v>1978.0</c:v>
                </c:pt>
                <c:pt idx="279">
                  <c:v>1978.0</c:v>
                </c:pt>
                <c:pt idx="280">
                  <c:v>1978.0</c:v>
                </c:pt>
                <c:pt idx="281">
                  <c:v>1979.0</c:v>
                </c:pt>
                <c:pt idx="282">
                  <c:v>1979.0</c:v>
                </c:pt>
                <c:pt idx="283">
                  <c:v>1979.0</c:v>
                </c:pt>
                <c:pt idx="284">
                  <c:v>1979.0</c:v>
                </c:pt>
                <c:pt idx="285">
                  <c:v>1979.0</c:v>
                </c:pt>
                <c:pt idx="286">
                  <c:v>1979.0</c:v>
                </c:pt>
                <c:pt idx="287">
                  <c:v>1979.0</c:v>
                </c:pt>
                <c:pt idx="288">
                  <c:v>1979.0</c:v>
                </c:pt>
                <c:pt idx="289">
                  <c:v>1979.0</c:v>
                </c:pt>
                <c:pt idx="290">
                  <c:v>1979.0</c:v>
                </c:pt>
                <c:pt idx="291">
                  <c:v>1979.0</c:v>
                </c:pt>
                <c:pt idx="292">
                  <c:v>1979.0</c:v>
                </c:pt>
                <c:pt idx="293">
                  <c:v>1979.0</c:v>
                </c:pt>
                <c:pt idx="294">
                  <c:v>1979.0</c:v>
                </c:pt>
                <c:pt idx="295">
                  <c:v>1979.0</c:v>
                </c:pt>
                <c:pt idx="296">
                  <c:v>1979.0</c:v>
                </c:pt>
                <c:pt idx="297">
                  <c:v>1979.0</c:v>
                </c:pt>
                <c:pt idx="298">
                  <c:v>1979.0</c:v>
                </c:pt>
                <c:pt idx="299">
                  <c:v>1979.0</c:v>
                </c:pt>
                <c:pt idx="300">
                  <c:v>1980.0</c:v>
                </c:pt>
                <c:pt idx="301">
                  <c:v>1980.0</c:v>
                </c:pt>
                <c:pt idx="302">
                  <c:v>1980.0</c:v>
                </c:pt>
                <c:pt idx="303">
                  <c:v>1980.0</c:v>
                </c:pt>
                <c:pt idx="304">
                  <c:v>1980.0</c:v>
                </c:pt>
                <c:pt idx="305">
                  <c:v>1980.0</c:v>
                </c:pt>
                <c:pt idx="306">
                  <c:v>1980.0</c:v>
                </c:pt>
                <c:pt idx="307">
                  <c:v>1980.0</c:v>
                </c:pt>
                <c:pt idx="308">
                  <c:v>1980.0</c:v>
                </c:pt>
                <c:pt idx="309">
                  <c:v>1980.0</c:v>
                </c:pt>
                <c:pt idx="310">
                  <c:v>1980.0</c:v>
                </c:pt>
                <c:pt idx="311">
                  <c:v>1980.0</c:v>
                </c:pt>
                <c:pt idx="312">
                  <c:v>1980.0</c:v>
                </c:pt>
                <c:pt idx="313">
                  <c:v>1980.0</c:v>
                </c:pt>
                <c:pt idx="314">
                  <c:v>1980.0</c:v>
                </c:pt>
                <c:pt idx="315">
                  <c:v>1980.0</c:v>
                </c:pt>
                <c:pt idx="316">
                  <c:v>1980.0</c:v>
                </c:pt>
                <c:pt idx="317">
                  <c:v>1980.0</c:v>
                </c:pt>
                <c:pt idx="318">
                  <c:v>1980.0</c:v>
                </c:pt>
                <c:pt idx="319">
                  <c:v>1980.0</c:v>
                </c:pt>
                <c:pt idx="320">
                  <c:v>1980.0</c:v>
                </c:pt>
                <c:pt idx="321">
                  <c:v>1981.0</c:v>
                </c:pt>
                <c:pt idx="322">
                  <c:v>1981.0</c:v>
                </c:pt>
                <c:pt idx="323">
                  <c:v>1981.0</c:v>
                </c:pt>
                <c:pt idx="324">
                  <c:v>1981.0</c:v>
                </c:pt>
                <c:pt idx="325">
                  <c:v>1981.0</c:v>
                </c:pt>
                <c:pt idx="326">
                  <c:v>1981.0</c:v>
                </c:pt>
                <c:pt idx="327">
                  <c:v>1981.0</c:v>
                </c:pt>
                <c:pt idx="328">
                  <c:v>1981.0</c:v>
                </c:pt>
                <c:pt idx="329">
                  <c:v>1981.0</c:v>
                </c:pt>
                <c:pt idx="330">
                  <c:v>1981.0</c:v>
                </c:pt>
                <c:pt idx="331">
                  <c:v>1981.0</c:v>
                </c:pt>
                <c:pt idx="332">
                  <c:v>1981.0</c:v>
                </c:pt>
                <c:pt idx="333">
                  <c:v>1981.0</c:v>
                </c:pt>
                <c:pt idx="334">
                  <c:v>1981.0</c:v>
                </c:pt>
                <c:pt idx="335">
                  <c:v>1981.0</c:v>
                </c:pt>
                <c:pt idx="336">
                  <c:v>1981.0</c:v>
                </c:pt>
                <c:pt idx="337">
                  <c:v>1981.0</c:v>
                </c:pt>
                <c:pt idx="338">
                  <c:v>1981.0</c:v>
                </c:pt>
                <c:pt idx="339">
                  <c:v>1981.0</c:v>
                </c:pt>
                <c:pt idx="340">
                  <c:v>1981.0</c:v>
                </c:pt>
                <c:pt idx="341">
                  <c:v>1981.0</c:v>
                </c:pt>
                <c:pt idx="342">
                  <c:v>1982.0</c:v>
                </c:pt>
                <c:pt idx="343">
                  <c:v>1982.0</c:v>
                </c:pt>
                <c:pt idx="344">
                  <c:v>1982.0</c:v>
                </c:pt>
                <c:pt idx="345">
                  <c:v>1982.0</c:v>
                </c:pt>
                <c:pt idx="346">
                  <c:v>1982.0</c:v>
                </c:pt>
                <c:pt idx="347">
                  <c:v>1982.0</c:v>
                </c:pt>
                <c:pt idx="348">
                  <c:v>1982.0</c:v>
                </c:pt>
                <c:pt idx="349">
                  <c:v>1982.0</c:v>
                </c:pt>
                <c:pt idx="350">
                  <c:v>1982.0</c:v>
                </c:pt>
                <c:pt idx="351">
                  <c:v>1982.0</c:v>
                </c:pt>
                <c:pt idx="352">
                  <c:v>1982.0</c:v>
                </c:pt>
                <c:pt idx="353">
                  <c:v>1982.0</c:v>
                </c:pt>
                <c:pt idx="354">
                  <c:v>1982.0</c:v>
                </c:pt>
                <c:pt idx="355">
                  <c:v>1982.0</c:v>
                </c:pt>
                <c:pt idx="356">
                  <c:v>1982.0</c:v>
                </c:pt>
                <c:pt idx="357">
                  <c:v>1982.0</c:v>
                </c:pt>
                <c:pt idx="358">
                  <c:v>1982.0</c:v>
                </c:pt>
                <c:pt idx="359">
                  <c:v>1982.0</c:v>
                </c:pt>
                <c:pt idx="360">
                  <c:v>1982.0</c:v>
                </c:pt>
                <c:pt idx="361">
                  <c:v>1982.0</c:v>
                </c:pt>
                <c:pt idx="362">
                  <c:v>1982.0</c:v>
                </c:pt>
                <c:pt idx="363">
                  <c:v>1982.0</c:v>
                </c:pt>
                <c:pt idx="364">
                  <c:v>1982.0</c:v>
                </c:pt>
                <c:pt idx="365">
                  <c:v>1983.0</c:v>
                </c:pt>
                <c:pt idx="366">
                  <c:v>1983.0</c:v>
                </c:pt>
                <c:pt idx="367">
                  <c:v>1983.0</c:v>
                </c:pt>
                <c:pt idx="368">
                  <c:v>1983.0</c:v>
                </c:pt>
                <c:pt idx="369">
                  <c:v>1983.0</c:v>
                </c:pt>
                <c:pt idx="370">
                  <c:v>1983.0</c:v>
                </c:pt>
                <c:pt idx="371">
                  <c:v>1983.0</c:v>
                </c:pt>
                <c:pt idx="372">
                  <c:v>1983.0</c:v>
                </c:pt>
                <c:pt idx="373">
                  <c:v>1983.0</c:v>
                </c:pt>
                <c:pt idx="374">
                  <c:v>1983.0</c:v>
                </c:pt>
                <c:pt idx="375">
                  <c:v>1983.0</c:v>
                </c:pt>
                <c:pt idx="376">
                  <c:v>1983.0</c:v>
                </c:pt>
                <c:pt idx="377">
                  <c:v>1983.0</c:v>
                </c:pt>
                <c:pt idx="378">
                  <c:v>1983.0</c:v>
                </c:pt>
                <c:pt idx="379">
                  <c:v>1983.0</c:v>
                </c:pt>
                <c:pt idx="380">
                  <c:v>1983.0</c:v>
                </c:pt>
                <c:pt idx="381">
                  <c:v>1983.0</c:v>
                </c:pt>
                <c:pt idx="382">
                  <c:v>1983.0</c:v>
                </c:pt>
                <c:pt idx="383">
                  <c:v>1983.0</c:v>
                </c:pt>
                <c:pt idx="384">
                  <c:v>1983.0</c:v>
                </c:pt>
                <c:pt idx="385">
                  <c:v>1983.0</c:v>
                </c:pt>
                <c:pt idx="386">
                  <c:v>1983.0</c:v>
                </c:pt>
                <c:pt idx="387">
                  <c:v>1983.0</c:v>
                </c:pt>
                <c:pt idx="388">
                  <c:v>1983.0</c:v>
                </c:pt>
                <c:pt idx="389">
                  <c:v>1984.0</c:v>
                </c:pt>
                <c:pt idx="390">
                  <c:v>1984.0</c:v>
                </c:pt>
                <c:pt idx="391">
                  <c:v>1984.0</c:v>
                </c:pt>
                <c:pt idx="392">
                  <c:v>1984.0</c:v>
                </c:pt>
                <c:pt idx="393">
                  <c:v>1984.0</c:v>
                </c:pt>
                <c:pt idx="394">
                  <c:v>1984.0</c:v>
                </c:pt>
                <c:pt idx="395">
                  <c:v>1984.0</c:v>
                </c:pt>
                <c:pt idx="396">
                  <c:v>1984.0</c:v>
                </c:pt>
                <c:pt idx="397">
                  <c:v>1984.0</c:v>
                </c:pt>
                <c:pt idx="398">
                  <c:v>1984.0</c:v>
                </c:pt>
                <c:pt idx="399">
                  <c:v>1984.0</c:v>
                </c:pt>
                <c:pt idx="400">
                  <c:v>1984.0</c:v>
                </c:pt>
                <c:pt idx="401">
                  <c:v>1984.0</c:v>
                </c:pt>
                <c:pt idx="402">
                  <c:v>1984.0</c:v>
                </c:pt>
                <c:pt idx="403">
                  <c:v>1984.0</c:v>
                </c:pt>
                <c:pt idx="404">
                  <c:v>1984.0</c:v>
                </c:pt>
                <c:pt idx="405">
                  <c:v>1984.0</c:v>
                </c:pt>
                <c:pt idx="406">
                  <c:v>1984.0</c:v>
                </c:pt>
                <c:pt idx="407">
                  <c:v>1984.0</c:v>
                </c:pt>
                <c:pt idx="408">
                  <c:v>1984.0</c:v>
                </c:pt>
                <c:pt idx="409">
                  <c:v>1984.0</c:v>
                </c:pt>
                <c:pt idx="410">
                  <c:v>1984.0</c:v>
                </c:pt>
                <c:pt idx="411">
                  <c:v>1984.0</c:v>
                </c:pt>
                <c:pt idx="412">
                  <c:v>1984.0</c:v>
                </c:pt>
                <c:pt idx="413">
                  <c:v>1984.0</c:v>
                </c:pt>
                <c:pt idx="414">
                  <c:v>1985.0</c:v>
                </c:pt>
                <c:pt idx="415">
                  <c:v>1985.0</c:v>
                </c:pt>
                <c:pt idx="416">
                  <c:v>1985.0</c:v>
                </c:pt>
                <c:pt idx="417">
                  <c:v>1985.0</c:v>
                </c:pt>
                <c:pt idx="418">
                  <c:v>1985.0</c:v>
                </c:pt>
                <c:pt idx="419">
                  <c:v>1985.0</c:v>
                </c:pt>
                <c:pt idx="420">
                  <c:v>1985.0</c:v>
                </c:pt>
                <c:pt idx="421">
                  <c:v>1985.0</c:v>
                </c:pt>
                <c:pt idx="422">
                  <c:v>1985.0</c:v>
                </c:pt>
                <c:pt idx="423">
                  <c:v>1985.0</c:v>
                </c:pt>
                <c:pt idx="424">
                  <c:v>1985.0</c:v>
                </c:pt>
                <c:pt idx="425">
                  <c:v>1985.0</c:v>
                </c:pt>
                <c:pt idx="426">
                  <c:v>1985.0</c:v>
                </c:pt>
                <c:pt idx="427">
                  <c:v>1985.0</c:v>
                </c:pt>
                <c:pt idx="428">
                  <c:v>1985.0</c:v>
                </c:pt>
                <c:pt idx="429">
                  <c:v>1985.0</c:v>
                </c:pt>
                <c:pt idx="430">
                  <c:v>1985.0</c:v>
                </c:pt>
                <c:pt idx="431">
                  <c:v>1985.0</c:v>
                </c:pt>
                <c:pt idx="432">
                  <c:v>1985.0</c:v>
                </c:pt>
                <c:pt idx="433">
                  <c:v>1985.0</c:v>
                </c:pt>
                <c:pt idx="434">
                  <c:v>1985.0</c:v>
                </c:pt>
                <c:pt idx="435">
                  <c:v>1985.0</c:v>
                </c:pt>
                <c:pt idx="436">
                  <c:v>1985.0</c:v>
                </c:pt>
                <c:pt idx="437">
                  <c:v>1985.0</c:v>
                </c:pt>
                <c:pt idx="438">
                  <c:v>1985.0</c:v>
                </c:pt>
                <c:pt idx="439">
                  <c:v>1985.0</c:v>
                </c:pt>
                <c:pt idx="440">
                  <c:v>1986.0</c:v>
                </c:pt>
                <c:pt idx="441">
                  <c:v>1986.0</c:v>
                </c:pt>
                <c:pt idx="442">
                  <c:v>1986.0</c:v>
                </c:pt>
                <c:pt idx="443">
                  <c:v>1986.0</c:v>
                </c:pt>
                <c:pt idx="444">
                  <c:v>1986.0</c:v>
                </c:pt>
                <c:pt idx="445">
                  <c:v>1986.0</c:v>
                </c:pt>
                <c:pt idx="446">
                  <c:v>1986.0</c:v>
                </c:pt>
                <c:pt idx="447">
                  <c:v>1986.0</c:v>
                </c:pt>
                <c:pt idx="448">
                  <c:v>1986.0</c:v>
                </c:pt>
                <c:pt idx="449">
                  <c:v>1986.0</c:v>
                </c:pt>
                <c:pt idx="450">
                  <c:v>1986.0</c:v>
                </c:pt>
                <c:pt idx="451">
                  <c:v>1986.0</c:v>
                </c:pt>
                <c:pt idx="452">
                  <c:v>1986.0</c:v>
                </c:pt>
                <c:pt idx="453">
                  <c:v>1986.0</c:v>
                </c:pt>
                <c:pt idx="454">
                  <c:v>1986.0</c:v>
                </c:pt>
                <c:pt idx="455">
                  <c:v>1986.0</c:v>
                </c:pt>
                <c:pt idx="456">
                  <c:v>1986.0</c:v>
                </c:pt>
                <c:pt idx="457">
                  <c:v>1986.0</c:v>
                </c:pt>
                <c:pt idx="458">
                  <c:v>1986.0</c:v>
                </c:pt>
                <c:pt idx="459">
                  <c:v>1986.0</c:v>
                </c:pt>
                <c:pt idx="460">
                  <c:v>1986.0</c:v>
                </c:pt>
                <c:pt idx="461">
                  <c:v>1986.0</c:v>
                </c:pt>
                <c:pt idx="462">
                  <c:v>1986.0</c:v>
                </c:pt>
                <c:pt idx="463">
                  <c:v>1986.0</c:v>
                </c:pt>
                <c:pt idx="464">
                  <c:v>1986.0</c:v>
                </c:pt>
                <c:pt idx="465">
                  <c:v>1986.0</c:v>
                </c:pt>
                <c:pt idx="466">
                  <c:v>1986.0</c:v>
                </c:pt>
                <c:pt idx="467">
                  <c:v>1987.0</c:v>
                </c:pt>
                <c:pt idx="468">
                  <c:v>1987.0</c:v>
                </c:pt>
                <c:pt idx="469">
                  <c:v>1987.0</c:v>
                </c:pt>
                <c:pt idx="470">
                  <c:v>1987.0</c:v>
                </c:pt>
                <c:pt idx="471">
                  <c:v>1987.0</c:v>
                </c:pt>
                <c:pt idx="472">
                  <c:v>1987.0</c:v>
                </c:pt>
                <c:pt idx="473">
                  <c:v>1987.0</c:v>
                </c:pt>
                <c:pt idx="474">
                  <c:v>1987.0</c:v>
                </c:pt>
                <c:pt idx="475">
                  <c:v>1987.0</c:v>
                </c:pt>
                <c:pt idx="476">
                  <c:v>1987.0</c:v>
                </c:pt>
                <c:pt idx="477">
                  <c:v>1987.0</c:v>
                </c:pt>
                <c:pt idx="478">
                  <c:v>1987.0</c:v>
                </c:pt>
                <c:pt idx="479">
                  <c:v>1987.0</c:v>
                </c:pt>
                <c:pt idx="480">
                  <c:v>1987.0</c:v>
                </c:pt>
                <c:pt idx="481">
                  <c:v>1987.0</c:v>
                </c:pt>
                <c:pt idx="482">
                  <c:v>1987.0</c:v>
                </c:pt>
                <c:pt idx="483">
                  <c:v>1987.0</c:v>
                </c:pt>
                <c:pt idx="484">
                  <c:v>1987.0</c:v>
                </c:pt>
                <c:pt idx="485">
                  <c:v>1987.0</c:v>
                </c:pt>
                <c:pt idx="486">
                  <c:v>1987.0</c:v>
                </c:pt>
                <c:pt idx="487">
                  <c:v>1987.0</c:v>
                </c:pt>
                <c:pt idx="488">
                  <c:v>1987.0</c:v>
                </c:pt>
                <c:pt idx="489">
                  <c:v>1987.0</c:v>
                </c:pt>
                <c:pt idx="490">
                  <c:v>1987.0</c:v>
                </c:pt>
                <c:pt idx="491">
                  <c:v>1987.0</c:v>
                </c:pt>
                <c:pt idx="492">
                  <c:v>1987.0</c:v>
                </c:pt>
                <c:pt idx="493">
                  <c:v>1987.0</c:v>
                </c:pt>
                <c:pt idx="494">
                  <c:v>1987.0</c:v>
                </c:pt>
                <c:pt idx="495">
                  <c:v>1987.0</c:v>
                </c:pt>
                <c:pt idx="496">
                  <c:v>1988.0</c:v>
                </c:pt>
                <c:pt idx="497">
                  <c:v>1988.0</c:v>
                </c:pt>
                <c:pt idx="498">
                  <c:v>1988.0</c:v>
                </c:pt>
                <c:pt idx="499">
                  <c:v>1988.0</c:v>
                </c:pt>
                <c:pt idx="500">
                  <c:v>1988.0</c:v>
                </c:pt>
                <c:pt idx="501">
                  <c:v>1988.0</c:v>
                </c:pt>
                <c:pt idx="502">
                  <c:v>1988.0</c:v>
                </c:pt>
                <c:pt idx="503">
                  <c:v>1988.0</c:v>
                </c:pt>
                <c:pt idx="504">
                  <c:v>1988.0</c:v>
                </c:pt>
                <c:pt idx="505">
                  <c:v>1988.0</c:v>
                </c:pt>
                <c:pt idx="506">
                  <c:v>1988.0</c:v>
                </c:pt>
                <c:pt idx="507">
                  <c:v>1988.0</c:v>
                </c:pt>
                <c:pt idx="508">
                  <c:v>1988.0</c:v>
                </c:pt>
                <c:pt idx="509">
                  <c:v>1988.0</c:v>
                </c:pt>
                <c:pt idx="510">
                  <c:v>1988.0</c:v>
                </c:pt>
                <c:pt idx="511">
                  <c:v>1988.0</c:v>
                </c:pt>
                <c:pt idx="512">
                  <c:v>1988.0</c:v>
                </c:pt>
                <c:pt idx="513">
                  <c:v>1988.0</c:v>
                </c:pt>
                <c:pt idx="514">
                  <c:v>1988.0</c:v>
                </c:pt>
                <c:pt idx="515">
                  <c:v>1988.0</c:v>
                </c:pt>
                <c:pt idx="516">
                  <c:v>1988.0</c:v>
                </c:pt>
                <c:pt idx="517">
                  <c:v>1988.0</c:v>
                </c:pt>
                <c:pt idx="518">
                  <c:v>1988.0</c:v>
                </c:pt>
                <c:pt idx="519">
                  <c:v>1988.0</c:v>
                </c:pt>
                <c:pt idx="520">
                  <c:v>1988.0</c:v>
                </c:pt>
                <c:pt idx="521">
                  <c:v>1988.0</c:v>
                </c:pt>
                <c:pt idx="522">
                  <c:v>1988.0</c:v>
                </c:pt>
                <c:pt idx="523">
                  <c:v>1988.0</c:v>
                </c:pt>
                <c:pt idx="524">
                  <c:v>1988.0</c:v>
                </c:pt>
                <c:pt idx="525">
                  <c:v>1989.0</c:v>
                </c:pt>
                <c:pt idx="526">
                  <c:v>1989.0</c:v>
                </c:pt>
                <c:pt idx="527">
                  <c:v>1989.0</c:v>
                </c:pt>
                <c:pt idx="528">
                  <c:v>1989.0</c:v>
                </c:pt>
                <c:pt idx="529">
                  <c:v>1989.0</c:v>
                </c:pt>
                <c:pt idx="530">
                  <c:v>1989.0</c:v>
                </c:pt>
                <c:pt idx="531">
                  <c:v>1989.0</c:v>
                </c:pt>
                <c:pt idx="532">
                  <c:v>1989.0</c:v>
                </c:pt>
                <c:pt idx="533">
                  <c:v>1989.0</c:v>
                </c:pt>
                <c:pt idx="534">
                  <c:v>1989.0</c:v>
                </c:pt>
                <c:pt idx="535">
                  <c:v>1989.0</c:v>
                </c:pt>
                <c:pt idx="536">
                  <c:v>1989.0</c:v>
                </c:pt>
                <c:pt idx="537">
                  <c:v>1989.0</c:v>
                </c:pt>
                <c:pt idx="538">
                  <c:v>1989.0</c:v>
                </c:pt>
                <c:pt idx="539">
                  <c:v>1989.0</c:v>
                </c:pt>
                <c:pt idx="540">
                  <c:v>1989.0</c:v>
                </c:pt>
                <c:pt idx="541">
                  <c:v>1989.0</c:v>
                </c:pt>
                <c:pt idx="542">
                  <c:v>1989.0</c:v>
                </c:pt>
                <c:pt idx="543">
                  <c:v>1989.0</c:v>
                </c:pt>
                <c:pt idx="544">
                  <c:v>1989.0</c:v>
                </c:pt>
                <c:pt idx="545">
                  <c:v>1989.0</c:v>
                </c:pt>
                <c:pt idx="546">
                  <c:v>1989.0</c:v>
                </c:pt>
                <c:pt idx="547">
                  <c:v>1989.0</c:v>
                </c:pt>
                <c:pt idx="548">
                  <c:v>1989.0</c:v>
                </c:pt>
                <c:pt idx="549">
                  <c:v>1989.0</c:v>
                </c:pt>
                <c:pt idx="550">
                  <c:v>1989.0</c:v>
                </c:pt>
                <c:pt idx="551">
                  <c:v>1989.0</c:v>
                </c:pt>
                <c:pt idx="552">
                  <c:v>1989.0</c:v>
                </c:pt>
                <c:pt idx="553">
                  <c:v>1989.0</c:v>
                </c:pt>
                <c:pt idx="554">
                  <c:v>1989.0</c:v>
                </c:pt>
                <c:pt idx="555">
                  <c:v>1990.0</c:v>
                </c:pt>
                <c:pt idx="556">
                  <c:v>1990.0</c:v>
                </c:pt>
                <c:pt idx="557">
                  <c:v>1990.0</c:v>
                </c:pt>
                <c:pt idx="558">
                  <c:v>1990.0</c:v>
                </c:pt>
                <c:pt idx="559">
                  <c:v>1990.0</c:v>
                </c:pt>
                <c:pt idx="560">
                  <c:v>1990.0</c:v>
                </c:pt>
                <c:pt idx="561">
                  <c:v>1990.0</c:v>
                </c:pt>
                <c:pt idx="562">
                  <c:v>1990.0</c:v>
                </c:pt>
                <c:pt idx="563">
                  <c:v>1990.0</c:v>
                </c:pt>
                <c:pt idx="564">
                  <c:v>1990.0</c:v>
                </c:pt>
                <c:pt idx="565">
                  <c:v>1990.0</c:v>
                </c:pt>
                <c:pt idx="566">
                  <c:v>1990.0</c:v>
                </c:pt>
                <c:pt idx="567">
                  <c:v>1990.0</c:v>
                </c:pt>
                <c:pt idx="568">
                  <c:v>1990.0</c:v>
                </c:pt>
                <c:pt idx="569">
                  <c:v>1990.0</c:v>
                </c:pt>
                <c:pt idx="570">
                  <c:v>1990.0</c:v>
                </c:pt>
                <c:pt idx="571">
                  <c:v>1990.0</c:v>
                </c:pt>
                <c:pt idx="572">
                  <c:v>1990.0</c:v>
                </c:pt>
                <c:pt idx="573">
                  <c:v>1990.0</c:v>
                </c:pt>
                <c:pt idx="574">
                  <c:v>1990.0</c:v>
                </c:pt>
                <c:pt idx="575">
                  <c:v>1990.0</c:v>
                </c:pt>
                <c:pt idx="576">
                  <c:v>1990.0</c:v>
                </c:pt>
                <c:pt idx="577">
                  <c:v>1990.0</c:v>
                </c:pt>
                <c:pt idx="578">
                  <c:v>1990.0</c:v>
                </c:pt>
                <c:pt idx="579">
                  <c:v>1990.0</c:v>
                </c:pt>
                <c:pt idx="580">
                  <c:v>1990.0</c:v>
                </c:pt>
                <c:pt idx="581">
                  <c:v>1990.0</c:v>
                </c:pt>
                <c:pt idx="582">
                  <c:v>1990.0</c:v>
                </c:pt>
                <c:pt idx="583">
                  <c:v>1990.0</c:v>
                </c:pt>
                <c:pt idx="584">
                  <c:v>1990.0</c:v>
                </c:pt>
                <c:pt idx="585">
                  <c:v>1990.0</c:v>
                </c:pt>
                <c:pt idx="586">
                  <c:v>1991.0</c:v>
                </c:pt>
                <c:pt idx="587">
                  <c:v>1991.0</c:v>
                </c:pt>
                <c:pt idx="588">
                  <c:v>1991.0</c:v>
                </c:pt>
                <c:pt idx="589">
                  <c:v>1991.0</c:v>
                </c:pt>
                <c:pt idx="590">
                  <c:v>1991.0</c:v>
                </c:pt>
                <c:pt idx="591">
                  <c:v>1991.0</c:v>
                </c:pt>
                <c:pt idx="592">
                  <c:v>1991.0</c:v>
                </c:pt>
                <c:pt idx="593">
                  <c:v>1991.0</c:v>
                </c:pt>
                <c:pt idx="594">
                  <c:v>1991.0</c:v>
                </c:pt>
                <c:pt idx="595">
                  <c:v>1991.0</c:v>
                </c:pt>
                <c:pt idx="596">
                  <c:v>1991.0</c:v>
                </c:pt>
                <c:pt idx="597">
                  <c:v>1991.0</c:v>
                </c:pt>
                <c:pt idx="598">
                  <c:v>1991.0</c:v>
                </c:pt>
                <c:pt idx="599">
                  <c:v>1991.0</c:v>
                </c:pt>
                <c:pt idx="600">
                  <c:v>1991.0</c:v>
                </c:pt>
                <c:pt idx="601">
                  <c:v>1991.0</c:v>
                </c:pt>
                <c:pt idx="602">
                  <c:v>1991.0</c:v>
                </c:pt>
                <c:pt idx="603">
                  <c:v>1991.0</c:v>
                </c:pt>
                <c:pt idx="604">
                  <c:v>1991.0</c:v>
                </c:pt>
                <c:pt idx="605">
                  <c:v>1991.0</c:v>
                </c:pt>
                <c:pt idx="606">
                  <c:v>1991.0</c:v>
                </c:pt>
                <c:pt idx="607">
                  <c:v>1991.0</c:v>
                </c:pt>
                <c:pt idx="608">
                  <c:v>1991.0</c:v>
                </c:pt>
                <c:pt idx="609">
                  <c:v>1991.0</c:v>
                </c:pt>
                <c:pt idx="610">
                  <c:v>1991.0</c:v>
                </c:pt>
                <c:pt idx="611">
                  <c:v>1991.0</c:v>
                </c:pt>
                <c:pt idx="612">
                  <c:v>1991.0</c:v>
                </c:pt>
                <c:pt idx="613">
                  <c:v>1991.0</c:v>
                </c:pt>
                <c:pt idx="614">
                  <c:v>1991.0</c:v>
                </c:pt>
                <c:pt idx="615">
                  <c:v>1991.0</c:v>
                </c:pt>
                <c:pt idx="616">
                  <c:v>1991.0</c:v>
                </c:pt>
                <c:pt idx="617">
                  <c:v>1991.0</c:v>
                </c:pt>
                <c:pt idx="618">
                  <c:v>1992.0</c:v>
                </c:pt>
                <c:pt idx="619">
                  <c:v>1992.0</c:v>
                </c:pt>
                <c:pt idx="620">
                  <c:v>1992.0</c:v>
                </c:pt>
                <c:pt idx="621">
                  <c:v>1992.0</c:v>
                </c:pt>
                <c:pt idx="622">
                  <c:v>1992.0</c:v>
                </c:pt>
                <c:pt idx="623">
                  <c:v>1992.0</c:v>
                </c:pt>
                <c:pt idx="624">
                  <c:v>1992.0</c:v>
                </c:pt>
                <c:pt idx="625">
                  <c:v>1992.0</c:v>
                </c:pt>
                <c:pt idx="626">
                  <c:v>1992.0</c:v>
                </c:pt>
                <c:pt idx="627">
                  <c:v>1992.0</c:v>
                </c:pt>
                <c:pt idx="628">
                  <c:v>1992.0</c:v>
                </c:pt>
                <c:pt idx="629">
                  <c:v>1992.0</c:v>
                </c:pt>
                <c:pt idx="630">
                  <c:v>1992.0</c:v>
                </c:pt>
                <c:pt idx="631">
                  <c:v>1992.0</c:v>
                </c:pt>
                <c:pt idx="632">
                  <c:v>1992.0</c:v>
                </c:pt>
                <c:pt idx="633">
                  <c:v>1992.0</c:v>
                </c:pt>
                <c:pt idx="634">
                  <c:v>1992.0</c:v>
                </c:pt>
                <c:pt idx="635">
                  <c:v>1992.0</c:v>
                </c:pt>
                <c:pt idx="636">
                  <c:v>1992.0</c:v>
                </c:pt>
                <c:pt idx="637">
                  <c:v>1992.0</c:v>
                </c:pt>
                <c:pt idx="638">
                  <c:v>1992.0</c:v>
                </c:pt>
                <c:pt idx="639">
                  <c:v>1992.0</c:v>
                </c:pt>
                <c:pt idx="640">
                  <c:v>1992.0</c:v>
                </c:pt>
                <c:pt idx="641">
                  <c:v>1992.0</c:v>
                </c:pt>
                <c:pt idx="642">
                  <c:v>1992.0</c:v>
                </c:pt>
                <c:pt idx="643">
                  <c:v>1992.0</c:v>
                </c:pt>
                <c:pt idx="644">
                  <c:v>1992.0</c:v>
                </c:pt>
                <c:pt idx="645">
                  <c:v>1992.0</c:v>
                </c:pt>
                <c:pt idx="646">
                  <c:v>1992.0</c:v>
                </c:pt>
                <c:pt idx="647">
                  <c:v>1992.0</c:v>
                </c:pt>
                <c:pt idx="648">
                  <c:v>1992.0</c:v>
                </c:pt>
                <c:pt idx="649">
                  <c:v>1992.0</c:v>
                </c:pt>
                <c:pt idx="650">
                  <c:v>1992.0</c:v>
                </c:pt>
                <c:pt idx="651">
                  <c:v>1993.0</c:v>
                </c:pt>
                <c:pt idx="652">
                  <c:v>1993.0</c:v>
                </c:pt>
                <c:pt idx="653">
                  <c:v>1993.0</c:v>
                </c:pt>
                <c:pt idx="654">
                  <c:v>1993.0</c:v>
                </c:pt>
                <c:pt idx="655">
                  <c:v>1993.0</c:v>
                </c:pt>
                <c:pt idx="656">
                  <c:v>1993.0</c:v>
                </c:pt>
                <c:pt idx="657">
                  <c:v>1993.0</c:v>
                </c:pt>
                <c:pt idx="658">
                  <c:v>1993.0</c:v>
                </c:pt>
                <c:pt idx="659">
                  <c:v>1993.0</c:v>
                </c:pt>
                <c:pt idx="660">
                  <c:v>1993.0</c:v>
                </c:pt>
                <c:pt idx="661">
                  <c:v>1993.0</c:v>
                </c:pt>
                <c:pt idx="662">
                  <c:v>1993.0</c:v>
                </c:pt>
                <c:pt idx="663">
                  <c:v>1993.0</c:v>
                </c:pt>
                <c:pt idx="664">
                  <c:v>1993.0</c:v>
                </c:pt>
                <c:pt idx="665">
                  <c:v>1993.0</c:v>
                </c:pt>
                <c:pt idx="666">
                  <c:v>1993.0</c:v>
                </c:pt>
                <c:pt idx="667">
                  <c:v>1993.0</c:v>
                </c:pt>
                <c:pt idx="668">
                  <c:v>1993.0</c:v>
                </c:pt>
                <c:pt idx="669">
                  <c:v>1993.0</c:v>
                </c:pt>
                <c:pt idx="670">
                  <c:v>1993.0</c:v>
                </c:pt>
                <c:pt idx="671">
                  <c:v>1993.0</c:v>
                </c:pt>
                <c:pt idx="672">
                  <c:v>1993.0</c:v>
                </c:pt>
                <c:pt idx="673">
                  <c:v>1993.0</c:v>
                </c:pt>
                <c:pt idx="674">
                  <c:v>1993.0</c:v>
                </c:pt>
                <c:pt idx="675">
                  <c:v>1993.0</c:v>
                </c:pt>
                <c:pt idx="676">
                  <c:v>1993.0</c:v>
                </c:pt>
                <c:pt idx="677">
                  <c:v>1993.0</c:v>
                </c:pt>
                <c:pt idx="678">
                  <c:v>1993.0</c:v>
                </c:pt>
                <c:pt idx="679">
                  <c:v>1993.0</c:v>
                </c:pt>
                <c:pt idx="680">
                  <c:v>1993.0</c:v>
                </c:pt>
                <c:pt idx="681">
                  <c:v>1993.0</c:v>
                </c:pt>
                <c:pt idx="682">
                  <c:v>1993.0</c:v>
                </c:pt>
                <c:pt idx="683">
                  <c:v>1993.0</c:v>
                </c:pt>
                <c:pt idx="684">
                  <c:v>1993.0</c:v>
                </c:pt>
                <c:pt idx="685">
                  <c:v>1994.0</c:v>
                </c:pt>
                <c:pt idx="686">
                  <c:v>1994.0</c:v>
                </c:pt>
                <c:pt idx="687">
                  <c:v>1994.0</c:v>
                </c:pt>
                <c:pt idx="688">
                  <c:v>1994.0</c:v>
                </c:pt>
                <c:pt idx="689">
                  <c:v>1994.0</c:v>
                </c:pt>
                <c:pt idx="690">
                  <c:v>1994.0</c:v>
                </c:pt>
                <c:pt idx="691">
                  <c:v>1994.0</c:v>
                </c:pt>
                <c:pt idx="692">
                  <c:v>1994.0</c:v>
                </c:pt>
                <c:pt idx="693">
                  <c:v>1994.0</c:v>
                </c:pt>
                <c:pt idx="694">
                  <c:v>1994.0</c:v>
                </c:pt>
                <c:pt idx="695">
                  <c:v>1994.0</c:v>
                </c:pt>
                <c:pt idx="696">
                  <c:v>1994.0</c:v>
                </c:pt>
                <c:pt idx="697">
                  <c:v>1994.0</c:v>
                </c:pt>
                <c:pt idx="698">
                  <c:v>1994.0</c:v>
                </c:pt>
                <c:pt idx="699">
                  <c:v>1994.0</c:v>
                </c:pt>
                <c:pt idx="700">
                  <c:v>1994.0</c:v>
                </c:pt>
                <c:pt idx="701">
                  <c:v>1994.0</c:v>
                </c:pt>
                <c:pt idx="702">
                  <c:v>1994.0</c:v>
                </c:pt>
                <c:pt idx="703">
                  <c:v>1994.0</c:v>
                </c:pt>
                <c:pt idx="704">
                  <c:v>1994.0</c:v>
                </c:pt>
                <c:pt idx="705">
                  <c:v>1994.0</c:v>
                </c:pt>
                <c:pt idx="706">
                  <c:v>1994.0</c:v>
                </c:pt>
                <c:pt idx="707">
                  <c:v>1994.0</c:v>
                </c:pt>
                <c:pt idx="708">
                  <c:v>1994.0</c:v>
                </c:pt>
                <c:pt idx="709">
                  <c:v>1994.0</c:v>
                </c:pt>
                <c:pt idx="710">
                  <c:v>1994.0</c:v>
                </c:pt>
                <c:pt idx="711">
                  <c:v>1994.0</c:v>
                </c:pt>
                <c:pt idx="712">
                  <c:v>1994.0</c:v>
                </c:pt>
                <c:pt idx="713">
                  <c:v>1994.0</c:v>
                </c:pt>
                <c:pt idx="714">
                  <c:v>1994.0</c:v>
                </c:pt>
                <c:pt idx="715">
                  <c:v>1994.0</c:v>
                </c:pt>
                <c:pt idx="716">
                  <c:v>1994.0</c:v>
                </c:pt>
                <c:pt idx="717">
                  <c:v>1994.0</c:v>
                </c:pt>
                <c:pt idx="718">
                  <c:v>1994.0</c:v>
                </c:pt>
                <c:pt idx="719">
                  <c:v>1995.0</c:v>
                </c:pt>
                <c:pt idx="720">
                  <c:v>1995.0</c:v>
                </c:pt>
                <c:pt idx="721">
                  <c:v>1995.0</c:v>
                </c:pt>
                <c:pt idx="722">
                  <c:v>1995.0</c:v>
                </c:pt>
                <c:pt idx="723">
                  <c:v>1995.0</c:v>
                </c:pt>
                <c:pt idx="724">
                  <c:v>1995.0</c:v>
                </c:pt>
                <c:pt idx="725">
                  <c:v>1995.0</c:v>
                </c:pt>
                <c:pt idx="726">
                  <c:v>1995.0</c:v>
                </c:pt>
                <c:pt idx="727">
                  <c:v>1995.0</c:v>
                </c:pt>
                <c:pt idx="728">
                  <c:v>1995.0</c:v>
                </c:pt>
                <c:pt idx="729">
                  <c:v>1995.0</c:v>
                </c:pt>
                <c:pt idx="730">
                  <c:v>1995.0</c:v>
                </c:pt>
                <c:pt idx="731">
                  <c:v>1995.0</c:v>
                </c:pt>
                <c:pt idx="732">
                  <c:v>1995.0</c:v>
                </c:pt>
                <c:pt idx="733">
                  <c:v>1995.0</c:v>
                </c:pt>
                <c:pt idx="734">
                  <c:v>1995.0</c:v>
                </c:pt>
                <c:pt idx="735">
                  <c:v>1995.0</c:v>
                </c:pt>
                <c:pt idx="736">
                  <c:v>1995.0</c:v>
                </c:pt>
                <c:pt idx="737">
                  <c:v>1995.0</c:v>
                </c:pt>
                <c:pt idx="738">
                  <c:v>1995.0</c:v>
                </c:pt>
                <c:pt idx="739">
                  <c:v>1995.0</c:v>
                </c:pt>
                <c:pt idx="740">
                  <c:v>1995.0</c:v>
                </c:pt>
                <c:pt idx="741">
                  <c:v>1995.0</c:v>
                </c:pt>
                <c:pt idx="742">
                  <c:v>1995.0</c:v>
                </c:pt>
                <c:pt idx="743">
                  <c:v>1995.0</c:v>
                </c:pt>
                <c:pt idx="744">
                  <c:v>1995.0</c:v>
                </c:pt>
                <c:pt idx="745">
                  <c:v>1995.0</c:v>
                </c:pt>
                <c:pt idx="746">
                  <c:v>1995.0</c:v>
                </c:pt>
                <c:pt idx="747">
                  <c:v>1995.0</c:v>
                </c:pt>
                <c:pt idx="748">
                  <c:v>1995.0</c:v>
                </c:pt>
                <c:pt idx="749">
                  <c:v>1995.0</c:v>
                </c:pt>
                <c:pt idx="750">
                  <c:v>1995.0</c:v>
                </c:pt>
                <c:pt idx="751">
                  <c:v>1995.0</c:v>
                </c:pt>
                <c:pt idx="752">
                  <c:v>1995.0</c:v>
                </c:pt>
                <c:pt idx="753">
                  <c:v>1995.0</c:v>
                </c:pt>
                <c:pt idx="754">
                  <c:v>1996.0</c:v>
                </c:pt>
                <c:pt idx="755">
                  <c:v>1996.0</c:v>
                </c:pt>
                <c:pt idx="756">
                  <c:v>1996.0</c:v>
                </c:pt>
                <c:pt idx="757">
                  <c:v>1996.0</c:v>
                </c:pt>
                <c:pt idx="758">
                  <c:v>1996.0</c:v>
                </c:pt>
                <c:pt idx="759">
                  <c:v>1996.0</c:v>
                </c:pt>
                <c:pt idx="760">
                  <c:v>1996.0</c:v>
                </c:pt>
                <c:pt idx="761">
                  <c:v>1996.0</c:v>
                </c:pt>
                <c:pt idx="762">
                  <c:v>1996.0</c:v>
                </c:pt>
                <c:pt idx="763">
                  <c:v>1996.0</c:v>
                </c:pt>
                <c:pt idx="764">
                  <c:v>1996.0</c:v>
                </c:pt>
                <c:pt idx="765">
                  <c:v>1996.0</c:v>
                </c:pt>
                <c:pt idx="766">
                  <c:v>1996.0</c:v>
                </c:pt>
                <c:pt idx="767">
                  <c:v>1996.0</c:v>
                </c:pt>
                <c:pt idx="768">
                  <c:v>1996.0</c:v>
                </c:pt>
                <c:pt idx="769">
                  <c:v>1996.0</c:v>
                </c:pt>
                <c:pt idx="770">
                  <c:v>1996.0</c:v>
                </c:pt>
                <c:pt idx="771">
                  <c:v>1996.0</c:v>
                </c:pt>
                <c:pt idx="772">
                  <c:v>1996.0</c:v>
                </c:pt>
                <c:pt idx="773">
                  <c:v>1996.0</c:v>
                </c:pt>
                <c:pt idx="774">
                  <c:v>1996.0</c:v>
                </c:pt>
                <c:pt idx="775">
                  <c:v>1996.0</c:v>
                </c:pt>
                <c:pt idx="776">
                  <c:v>1996.0</c:v>
                </c:pt>
                <c:pt idx="777">
                  <c:v>1996.0</c:v>
                </c:pt>
                <c:pt idx="778">
                  <c:v>1996.0</c:v>
                </c:pt>
                <c:pt idx="779">
                  <c:v>1996.0</c:v>
                </c:pt>
                <c:pt idx="780">
                  <c:v>1996.0</c:v>
                </c:pt>
                <c:pt idx="781">
                  <c:v>1996.0</c:v>
                </c:pt>
                <c:pt idx="782">
                  <c:v>1996.0</c:v>
                </c:pt>
                <c:pt idx="783">
                  <c:v>1996.0</c:v>
                </c:pt>
                <c:pt idx="784">
                  <c:v>1996.0</c:v>
                </c:pt>
                <c:pt idx="785">
                  <c:v>1996.0</c:v>
                </c:pt>
                <c:pt idx="786">
                  <c:v>1996.0</c:v>
                </c:pt>
                <c:pt idx="787">
                  <c:v>1996.0</c:v>
                </c:pt>
                <c:pt idx="788">
                  <c:v>1996.0</c:v>
                </c:pt>
                <c:pt idx="789">
                  <c:v>1997.0</c:v>
                </c:pt>
                <c:pt idx="790">
                  <c:v>1997.0</c:v>
                </c:pt>
                <c:pt idx="791">
                  <c:v>1997.0</c:v>
                </c:pt>
                <c:pt idx="792">
                  <c:v>1997.0</c:v>
                </c:pt>
                <c:pt idx="793">
                  <c:v>1997.0</c:v>
                </c:pt>
                <c:pt idx="794">
                  <c:v>1997.0</c:v>
                </c:pt>
                <c:pt idx="795">
                  <c:v>1997.0</c:v>
                </c:pt>
                <c:pt idx="796">
                  <c:v>1997.0</c:v>
                </c:pt>
                <c:pt idx="797">
                  <c:v>1997.0</c:v>
                </c:pt>
                <c:pt idx="798">
                  <c:v>1997.0</c:v>
                </c:pt>
                <c:pt idx="799">
                  <c:v>1997.0</c:v>
                </c:pt>
                <c:pt idx="800">
                  <c:v>1997.0</c:v>
                </c:pt>
                <c:pt idx="801">
                  <c:v>1997.0</c:v>
                </c:pt>
                <c:pt idx="802">
                  <c:v>1997.0</c:v>
                </c:pt>
                <c:pt idx="803">
                  <c:v>1997.0</c:v>
                </c:pt>
                <c:pt idx="804">
                  <c:v>1997.0</c:v>
                </c:pt>
                <c:pt idx="805">
                  <c:v>1997.0</c:v>
                </c:pt>
                <c:pt idx="806">
                  <c:v>1997.0</c:v>
                </c:pt>
                <c:pt idx="807">
                  <c:v>1997.0</c:v>
                </c:pt>
                <c:pt idx="808">
                  <c:v>1997.0</c:v>
                </c:pt>
                <c:pt idx="809">
                  <c:v>1997.0</c:v>
                </c:pt>
                <c:pt idx="810">
                  <c:v>1997.0</c:v>
                </c:pt>
                <c:pt idx="811">
                  <c:v>1997.0</c:v>
                </c:pt>
                <c:pt idx="812">
                  <c:v>1997.0</c:v>
                </c:pt>
                <c:pt idx="813">
                  <c:v>1997.0</c:v>
                </c:pt>
                <c:pt idx="814">
                  <c:v>1997.0</c:v>
                </c:pt>
                <c:pt idx="815">
                  <c:v>1997.0</c:v>
                </c:pt>
                <c:pt idx="816">
                  <c:v>1997.0</c:v>
                </c:pt>
                <c:pt idx="817">
                  <c:v>1997.0</c:v>
                </c:pt>
                <c:pt idx="818">
                  <c:v>1997.0</c:v>
                </c:pt>
                <c:pt idx="819">
                  <c:v>1997.0</c:v>
                </c:pt>
                <c:pt idx="820">
                  <c:v>1997.0</c:v>
                </c:pt>
                <c:pt idx="821">
                  <c:v>1997.0</c:v>
                </c:pt>
                <c:pt idx="822">
                  <c:v>1997.0</c:v>
                </c:pt>
                <c:pt idx="823">
                  <c:v>1997.0</c:v>
                </c:pt>
                <c:pt idx="824">
                  <c:v>1997.0</c:v>
                </c:pt>
                <c:pt idx="825">
                  <c:v>1998.0</c:v>
                </c:pt>
                <c:pt idx="826">
                  <c:v>1998.0</c:v>
                </c:pt>
                <c:pt idx="827">
                  <c:v>1998.0</c:v>
                </c:pt>
                <c:pt idx="828">
                  <c:v>1998.0</c:v>
                </c:pt>
                <c:pt idx="829">
                  <c:v>1998.0</c:v>
                </c:pt>
                <c:pt idx="830">
                  <c:v>1998.0</c:v>
                </c:pt>
                <c:pt idx="831">
                  <c:v>1998.0</c:v>
                </c:pt>
                <c:pt idx="832">
                  <c:v>1998.0</c:v>
                </c:pt>
                <c:pt idx="833">
                  <c:v>1998.0</c:v>
                </c:pt>
                <c:pt idx="834">
                  <c:v>1998.0</c:v>
                </c:pt>
                <c:pt idx="835">
                  <c:v>1998.0</c:v>
                </c:pt>
                <c:pt idx="836">
                  <c:v>1998.0</c:v>
                </c:pt>
                <c:pt idx="837">
                  <c:v>1998.0</c:v>
                </c:pt>
                <c:pt idx="838">
                  <c:v>1998.0</c:v>
                </c:pt>
                <c:pt idx="839">
                  <c:v>1998.0</c:v>
                </c:pt>
                <c:pt idx="840">
                  <c:v>1998.0</c:v>
                </c:pt>
                <c:pt idx="841">
                  <c:v>1998.0</c:v>
                </c:pt>
                <c:pt idx="842">
                  <c:v>1998.0</c:v>
                </c:pt>
                <c:pt idx="843">
                  <c:v>1998.0</c:v>
                </c:pt>
                <c:pt idx="844">
                  <c:v>1998.0</c:v>
                </c:pt>
                <c:pt idx="845">
                  <c:v>1998.0</c:v>
                </c:pt>
                <c:pt idx="846">
                  <c:v>1998.0</c:v>
                </c:pt>
                <c:pt idx="847">
                  <c:v>1998.0</c:v>
                </c:pt>
                <c:pt idx="848">
                  <c:v>1998.0</c:v>
                </c:pt>
                <c:pt idx="849">
                  <c:v>1998.0</c:v>
                </c:pt>
                <c:pt idx="850">
                  <c:v>1998.0</c:v>
                </c:pt>
                <c:pt idx="851">
                  <c:v>1998.0</c:v>
                </c:pt>
                <c:pt idx="852">
                  <c:v>1998.0</c:v>
                </c:pt>
                <c:pt idx="853">
                  <c:v>1998.0</c:v>
                </c:pt>
                <c:pt idx="854">
                  <c:v>1998.0</c:v>
                </c:pt>
                <c:pt idx="855">
                  <c:v>1998.0</c:v>
                </c:pt>
                <c:pt idx="856">
                  <c:v>1998.0</c:v>
                </c:pt>
                <c:pt idx="857">
                  <c:v>1998.0</c:v>
                </c:pt>
                <c:pt idx="858">
                  <c:v>1998.0</c:v>
                </c:pt>
                <c:pt idx="859">
                  <c:v>1998.0</c:v>
                </c:pt>
                <c:pt idx="860">
                  <c:v>1998.0</c:v>
                </c:pt>
                <c:pt idx="861">
                  <c:v>1999.0</c:v>
                </c:pt>
                <c:pt idx="862">
                  <c:v>1999.0</c:v>
                </c:pt>
                <c:pt idx="863">
                  <c:v>1999.0</c:v>
                </c:pt>
                <c:pt idx="864">
                  <c:v>1999.0</c:v>
                </c:pt>
                <c:pt idx="865">
                  <c:v>1999.0</c:v>
                </c:pt>
                <c:pt idx="866">
                  <c:v>1999.0</c:v>
                </c:pt>
                <c:pt idx="867">
                  <c:v>1999.0</c:v>
                </c:pt>
                <c:pt idx="868">
                  <c:v>1999.0</c:v>
                </c:pt>
                <c:pt idx="869">
                  <c:v>1999.0</c:v>
                </c:pt>
                <c:pt idx="870">
                  <c:v>1999.0</c:v>
                </c:pt>
                <c:pt idx="871">
                  <c:v>1999.0</c:v>
                </c:pt>
                <c:pt idx="872">
                  <c:v>1999.0</c:v>
                </c:pt>
                <c:pt idx="873">
                  <c:v>1999.0</c:v>
                </c:pt>
                <c:pt idx="874">
                  <c:v>1999.0</c:v>
                </c:pt>
                <c:pt idx="875">
                  <c:v>1999.0</c:v>
                </c:pt>
                <c:pt idx="876">
                  <c:v>1999.0</c:v>
                </c:pt>
                <c:pt idx="877">
                  <c:v>1999.0</c:v>
                </c:pt>
                <c:pt idx="878">
                  <c:v>1999.0</c:v>
                </c:pt>
                <c:pt idx="879">
                  <c:v>1999.0</c:v>
                </c:pt>
                <c:pt idx="880">
                  <c:v>1999.0</c:v>
                </c:pt>
                <c:pt idx="881">
                  <c:v>1999.0</c:v>
                </c:pt>
                <c:pt idx="882">
                  <c:v>1999.0</c:v>
                </c:pt>
                <c:pt idx="883">
                  <c:v>1999.0</c:v>
                </c:pt>
                <c:pt idx="884">
                  <c:v>1999.0</c:v>
                </c:pt>
                <c:pt idx="885">
                  <c:v>1999.0</c:v>
                </c:pt>
                <c:pt idx="886">
                  <c:v>1999.0</c:v>
                </c:pt>
                <c:pt idx="887">
                  <c:v>1999.0</c:v>
                </c:pt>
                <c:pt idx="888">
                  <c:v>1999.0</c:v>
                </c:pt>
                <c:pt idx="889">
                  <c:v>1999.0</c:v>
                </c:pt>
                <c:pt idx="890">
                  <c:v>1999.0</c:v>
                </c:pt>
                <c:pt idx="891">
                  <c:v>1999.0</c:v>
                </c:pt>
                <c:pt idx="892">
                  <c:v>1999.0</c:v>
                </c:pt>
                <c:pt idx="893">
                  <c:v>1999.0</c:v>
                </c:pt>
                <c:pt idx="894">
                  <c:v>1999.0</c:v>
                </c:pt>
                <c:pt idx="895">
                  <c:v>1999.0</c:v>
                </c:pt>
                <c:pt idx="896">
                  <c:v>1999.0</c:v>
                </c:pt>
                <c:pt idx="897">
                  <c:v>2000.0</c:v>
                </c:pt>
                <c:pt idx="898">
                  <c:v>2000.0</c:v>
                </c:pt>
                <c:pt idx="899">
                  <c:v>2000.0</c:v>
                </c:pt>
                <c:pt idx="900">
                  <c:v>2000.0</c:v>
                </c:pt>
                <c:pt idx="901">
                  <c:v>2000.0</c:v>
                </c:pt>
                <c:pt idx="902">
                  <c:v>2000.0</c:v>
                </c:pt>
                <c:pt idx="903">
                  <c:v>2000.0</c:v>
                </c:pt>
                <c:pt idx="904">
                  <c:v>2000.0</c:v>
                </c:pt>
                <c:pt idx="905">
                  <c:v>2000.0</c:v>
                </c:pt>
                <c:pt idx="906">
                  <c:v>2000.0</c:v>
                </c:pt>
                <c:pt idx="907">
                  <c:v>2000.0</c:v>
                </c:pt>
                <c:pt idx="908">
                  <c:v>2000.0</c:v>
                </c:pt>
                <c:pt idx="909">
                  <c:v>2000.0</c:v>
                </c:pt>
                <c:pt idx="910">
                  <c:v>2000.0</c:v>
                </c:pt>
                <c:pt idx="911">
                  <c:v>2000.0</c:v>
                </c:pt>
                <c:pt idx="912">
                  <c:v>2000.0</c:v>
                </c:pt>
                <c:pt idx="913">
                  <c:v>2000.0</c:v>
                </c:pt>
                <c:pt idx="914">
                  <c:v>2000.0</c:v>
                </c:pt>
                <c:pt idx="915">
                  <c:v>2000.0</c:v>
                </c:pt>
                <c:pt idx="916">
                  <c:v>2000.0</c:v>
                </c:pt>
                <c:pt idx="917">
                  <c:v>2000.0</c:v>
                </c:pt>
                <c:pt idx="918">
                  <c:v>2000.0</c:v>
                </c:pt>
                <c:pt idx="919">
                  <c:v>2000.0</c:v>
                </c:pt>
                <c:pt idx="920">
                  <c:v>2000.0</c:v>
                </c:pt>
                <c:pt idx="921">
                  <c:v>2000.0</c:v>
                </c:pt>
                <c:pt idx="922">
                  <c:v>2000.0</c:v>
                </c:pt>
                <c:pt idx="923">
                  <c:v>2000.0</c:v>
                </c:pt>
                <c:pt idx="924">
                  <c:v>2000.0</c:v>
                </c:pt>
                <c:pt idx="925">
                  <c:v>2000.0</c:v>
                </c:pt>
                <c:pt idx="926">
                  <c:v>2000.0</c:v>
                </c:pt>
                <c:pt idx="927">
                  <c:v>2000.0</c:v>
                </c:pt>
                <c:pt idx="928">
                  <c:v>2000.0</c:v>
                </c:pt>
                <c:pt idx="929">
                  <c:v>2000.0</c:v>
                </c:pt>
                <c:pt idx="930">
                  <c:v>2000.0</c:v>
                </c:pt>
                <c:pt idx="931">
                  <c:v>2000.0</c:v>
                </c:pt>
                <c:pt idx="932">
                  <c:v>2000.0</c:v>
                </c:pt>
                <c:pt idx="933">
                  <c:v>2001.0</c:v>
                </c:pt>
                <c:pt idx="934">
                  <c:v>2001.0</c:v>
                </c:pt>
                <c:pt idx="935">
                  <c:v>2001.0</c:v>
                </c:pt>
                <c:pt idx="936">
                  <c:v>2001.0</c:v>
                </c:pt>
                <c:pt idx="937">
                  <c:v>2001.0</c:v>
                </c:pt>
                <c:pt idx="938">
                  <c:v>2001.0</c:v>
                </c:pt>
                <c:pt idx="939">
                  <c:v>2001.0</c:v>
                </c:pt>
                <c:pt idx="940">
                  <c:v>2001.0</c:v>
                </c:pt>
                <c:pt idx="941">
                  <c:v>2001.0</c:v>
                </c:pt>
                <c:pt idx="942">
                  <c:v>2001.0</c:v>
                </c:pt>
                <c:pt idx="943">
                  <c:v>2001.0</c:v>
                </c:pt>
                <c:pt idx="944">
                  <c:v>2001.0</c:v>
                </c:pt>
                <c:pt idx="945">
                  <c:v>2001.0</c:v>
                </c:pt>
                <c:pt idx="946">
                  <c:v>2001.0</c:v>
                </c:pt>
                <c:pt idx="947">
                  <c:v>2001.0</c:v>
                </c:pt>
                <c:pt idx="948">
                  <c:v>2001.0</c:v>
                </c:pt>
                <c:pt idx="949">
                  <c:v>2001.0</c:v>
                </c:pt>
                <c:pt idx="950">
                  <c:v>2001.0</c:v>
                </c:pt>
                <c:pt idx="951">
                  <c:v>2001.0</c:v>
                </c:pt>
                <c:pt idx="952">
                  <c:v>2001.0</c:v>
                </c:pt>
                <c:pt idx="953">
                  <c:v>2001.0</c:v>
                </c:pt>
                <c:pt idx="954">
                  <c:v>2001.0</c:v>
                </c:pt>
                <c:pt idx="955">
                  <c:v>2001.0</c:v>
                </c:pt>
                <c:pt idx="956">
                  <c:v>2001.0</c:v>
                </c:pt>
                <c:pt idx="957">
                  <c:v>2001.0</c:v>
                </c:pt>
                <c:pt idx="958">
                  <c:v>2001.0</c:v>
                </c:pt>
                <c:pt idx="959">
                  <c:v>2001.0</c:v>
                </c:pt>
                <c:pt idx="960">
                  <c:v>2001.0</c:v>
                </c:pt>
                <c:pt idx="961">
                  <c:v>2001.0</c:v>
                </c:pt>
                <c:pt idx="962">
                  <c:v>2001.0</c:v>
                </c:pt>
                <c:pt idx="963">
                  <c:v>2001.0</c:v>
                </c:pt>
                <c:pt idx="964">
                  <c:v>2001.0</c:v>
                </c:pt>
                <c:pt idx="965">
                  <c:v>2001.0</c:v>
                </c:pt>
                <c:pt idx="966">
                  <c:v>2001.0</c:v>
                </c:pt>
                <c:pt idx="967">
                  <c:v>2001.0</c:v>
                </c:pt>
                <c:pt idx="968">
                  <c:v>2001.0</c:v>
                </c:pt>
                <c:pt idx="969">
                  <c:v>2002.0</c:v>
                </c:pt>
                <c:pt idx="970">
                  <c:v>2002.0</c:v>
                </c:pt>
                <c:pt idx="971">
                  <c:v>2002.0</c:v>
                </c:pt>
                <c:pt idx="972">
                  <c:v>2002.0</c:v>
                </c:pt>
                <c:pt idx="973">
                  <c:v>2002.0</c:v>
                </c:pt>
                <c:pt idx="974">
                  <c:v>2002.0</c:v>
                </c:pt>
                <c:pt idx="975">
                  <c:v>2002.0</c:v>
                </c:pt>
                <c:pt idx="976">
                  <c:v>2002.0</c:v>
                </c:pt>
                <c:pt idx="977">
                  <c:v>2002.0</c:v>
                </c:pt>
                <c:pt idx="978">
                  <c:v>2002.0</c:v>
                </c:pt>
                <c:pt idx="979">
                  <c:v>2002.0</c:v>
                </c:pt>
                <c:pt idx="980">
                  <c:v>2002.0</c:v>
                </c:pt>
                <c:pt idx="981">
                  <c:v>2002.0</c:v>
                </c:pt>
                <c:pt idx="982">
                  <c:v>2002.0</c:v>
                </c:pt>
                <c:pt idx="983">
                  <c:v>2002.0</c:v>
                </c:pt>
                <c:pt idx="984">
                  <c:v>2002.0</c:v>
                </c:pt>
                <c:pt idx="985">
                  <c:v>2002.0</c:v>
                </c:pt>
                <c:pt idx="986">
                  <c:v>2002.0</c:v>
                </c:pt>
                <c:pt idx="987">
                  <c:v>2002.0</c:v>
                </c:pt>
                <c:pt idx="988">
                  <c:v>2002.0</c:v>
                </c:pt>
                <c:pt idx="989">
                  <c:v>2002.0</c:v>
                </c:pt>
                <c:pt idx="990">
                  <c:v>2002.0</c:v>
                </c:pt>
                <c:pt idx="991">
                  <c:v>2002.0</c:v>
                </c:pt>
                <c:pt idx="992">
                  <c:v>2002.0</c:v>
                </c:pt>
                <c:pt idx="993">
                  <c:v>2002.0</c:v>
                </c:pt>
                <c:pt idx="994">
                  <c:v>2002.0</c:v>
                </c:pt>
                <c:pt idx="995">
                  <c:v>2002.0</c:v>
                </c:pt>
                <c:pt idx="996">
                  <c:v>2002.0</c:v>
                </c:pt>
                <c:pt idx="997">
                  <c:v>2002.0</c:v>
                </c:pt>
                <c:pt idx="998">
                  <c:v>2002.0</c:v>
                </c:pt>
                <c:pt idx="999">
                  <c:v>2002.0</c:v>
                </c:pt>
                <c:pt idx="1000">
                  <c:v>2002.0</c:v>
                </c:pt>
                <c:pt idx="1001">
                  <c:v>2002.0</c:v>
                </c:pt>
                <c:pt idx="1002">
                  <c:v>2002.0</c:v>
                </c:pt>
                <c:pt idx="1003">
                  <c:v>2002.0</c:v>
                </c:pt>
                <c:pt idx="1004">
                  <c:v>2003.0</c:v>
                </c:pt>
                <c:pt idx="1005">
                  <c:v>2003.0</c:v>
                </c:pt>
                <c:pt idx="1006">
                  <c:v>2003.0</c:v>
                </c:pt>
                <c:pt idx="1007">
                  <c:v>2003.0</c:v>
                </c:pt>
                <c:pt idx="1008">
                  <c:v>2003.0</c:v>
                </c:pt>
                <c:pt idx="1009">
                  <c:v>2003.0</c:v>
                </c:pt>
                <c:pt idx="1010">
                  <c:v>2003.0</c:v>
                </c:pt>
                <c:pt idx="1011">
                  <c:v>2003.0</c:v>
                </c:pt>
                <c:pt idx="1012">
                  <c:v>2003.0</c:v>
                </c:pt>
                <c:pt idx="1013">
                  <c:v>2003.0</c:v>
                </c:pt>
                <c:pt idx="1014">
                  <c:v>2003.0</c:v>
                </c:pt>
                <c:pt idx="1015">
                  <c:v>2003.0</c:v>
                </c:pt>
                <c:pt idx="1016">
                  <c:v>2003.0</c:v>
                </c:pt>
                <c:pt idx="1017">
                  <c:v>2003.0</c:v>
                </c:pt>
                <c:pt idx="1018">
                  <c:v>2003.0</c:v>
                </c:pt>
                <c:pt idx="1019">
                  <c:v>2003.0</c:v>
                </c:pt>
                <c:pt idx="1020">
                  <c:v>2003.0</c:v>
                </c:pt>
                <c:pt idx="1021">
                  <c:v>2003.0</c:v>
                </c:pt>
                <c:pt idx="1022">
                  <c:v>2003.0</c:v>
                </c:pt>
                <c:pt idx="1023">
                  <c:v>2003.0</c:v>
                </c:pt>
                <c:pt idx="1024">
                  <c:v>2003.0</c:v>
                </c:pt>
                <c:pt idx="1025">
                  <c:v>2003.0</c:v>
                </c:pt>
                <c:pt idx="1026">
                  <c:v>2003.0</c:v>
                </c:pt>
                <c:pt idx="1027">
                  <c:v>2003.0</c:v>
                </c:pt>
                <c:pt idx="1028">
                  <c:v>2003.0</c:v>
                </c:pt>
                <c:pt idx="1029">
                  <c:v>2003.0</c:v>
                </c:pt>
                <c:pt idx="1030">
                  <c:v>2003.0</c:v>
                </c:pt>
                <c:pt idx="1031">
                  <c:v>2003.0</c:v>
                </c:pt>
                <c:pt idx="1032">
                  <c:v>2003.0</c:v>
                </c:pt>
                <c:pt idx="1033">
                  <c:v>2003.0</c:v>
                </c:pt>
                <c:pt idx="1034">
                  <c:v>2003.0</c:v>
                </c:pt>
                <c:pt idx="1035">
                  <c:v>2003.0</c:v>
                </c:pt>
                <c:pt idx="1036">
                  <c:v>2003.0</c:v>
                </c:pt>
                <c:pt idx="1037">
                  <c:v>2003.0</c:v>
                </c:pt>
                <c:pt idx="1038">
                  <c:v>2003.0</c:v>
                </c:pt>
                <c:pt idx="1039">
                  <c:v>2004.0</c:v>
                </c:pt>
                <c:pt idx="1040">
                  <c:v>2004.0</c:v>
                </c:pt>
                <c:pt idx="1041">
                  <c:v>2004.0</c:v>
                </c:pt>
                <c:pt idx="1042">
                  <c:v>2004.0</c:v>
                </c:pt>
                <c:pt idx="1043">
                  <c:v>2004.0</c:v>
                </c:pt>
                <c:pt idx="1044">
                  <c:v>2004.0</c:v>
                </c:pt>
                <c:pt idx="1045">
                  <c:v>2004.0</c:v>
                </c:pt>
                <c:pt idx="1046">
                  <c:v>2004.0</c:v>
                </c:pt>
                <c:pt idx="1047">
                  <c:v>2004.0</c:v>
                </c:pt>
                <c:pt idx="1048">
                  <c:v>2004.0</c:v>
                </c:pt>
                <c:pt idx="1049">
                  <c:v>2004.0</c:v>
                </c:pt>
                <c:pt idx="1050">
                  <c:v>2004.0</c:v>
                </c:pt>
                <c:pt idx="1051">
                  <c:v>2004.0</c:v>
                </c:pt>
                <c:pt idx="1052">
                  <c:v>2004.0</c:v>
                </c:pt>
                <c:pt idx="1053">
                  <c:v>2004.0</c:v>
                </c:pt>
                <c:pt idx="1054">
                  <c:v>2004.0</c:v>
                </c:pt>
                <c:pt idx="1055">
                  <c:v>2004.0</c:v>
                </c:pt>
                <c:pt idx="1056">
                  <c:v>2004.0</c:v>
                </c:pt>
                <c:pt idx="1057">
                  <c:v>2004.0</c:v>
                </c:pt>
                <c:pt idx="1058">
                  <c:v>2004.0</c:v>
                </c:pt>
                <c:pt idx="1059">
                  <c:v>2004.0</c:v>
                </c:pt>
                <c:pt idx="1060">
                  <c:v>2004.0</c:v>
                </c:pt>
                <c:pt idx="1061">
                  <c:v>2004.0</c:v>
                </c:pt>
                <c:pt idx="1062">
                  <c:v>2004.0</c:v>
                </c:pt>
                <c:pt idx="1063">
                  <c:v>2004.0</c:v>
                </c:pt>
                <c:pt idx="1064">
                  <c:v>2004.0</c:v>
                </c:pt>
                <c:pt idx="1065">
                  <c:v>2004.0</c:v>
                </c:pt>
                <c:pt idx="1066">
                  <c:v>2004.0</c:v>
                </c:pt>
                <c:pt idx="1067">
                  <c:v>2004.0</c:v>
                </c:pt>
                <c:pt idx="1068">
                  <c:v>2004.0</c:v>
                </c:pt>
                <c:pt idx="1069">
                  <c:v>2004.0</c:v>
                </c:pt>
                <c:pt idx="1070">
                  <c:v>2004.0</c:v>
                </c:pt>
                <c:pt idx="1071">
                  <c:v>2004.0</c:v>
                </c:pt>
                <c:pt idx="1072">
                  <c:v>2004.0</c:v>
                </c:pt>
                <c:pt idx="1073">
                  <c:v>2004.0</c:v>
                </c:pt>
                <c:pt idx="1074">
                  <c:v>2005.0</c:v>
                </c:pt>
                <c:pt idx="1075">
                  <c:v>2005.0</c:v>
                </c:pt>
                <c:pt idx="1076">
                  <c:v>2005.0</c:v>
                </c:pt>
                <c:pt idx="1077">
                  <c:v>2005.0</c:v>
                </c:pt>
                <c:pt idx="1078">
                  <c:v>2005.0</c:v>
                </c:pt>
                <c:pt idx="1079">
                  <c:v>2005.0</c:v>
                </c:pt>
                <c:pt idx="1080">
                  <c:v>2005.0</c:v>
                </c:pt>
                <c:pt idx="1081">
                  <c:v>2005.0</c:v>
                </c:pt>
                <c:pt idx="1082">
                  <c:v>2005.0</c:v>
                </c:pt>
                <c:pt idx="1083">
                  <c:v>2005.0</c:v>
                </c:pt>
                <c:pt idx="1084">
                  <c:v>2005.0</c:v>
                </c:pt>
                <c:pt idx="1085">
                  <c:v>2005.0</c:v>
                </c:pt>
                <c:pt idx="1086">
                  <c:v>2005.0</c:v>
                </c:pt>
                <c:pt idx="1087">
                  <c:v>2005.0</c:v>
                </c:pt>
                <c:pt idx="1088">
                  <c:v>2005.0</c:v>
                </c:pt>
                <c:pt idx="1089">
                  <c:v>2005.0</c:v>
                </c:pt>
                <c:pt idx="1090">
                  <c:v>2005.0</c:v>
                </c:pt>
                <c:pt idx="1091">
                  <c:v>2005.0</c:v>
                </c:pt>
                <c:pt idx="1092">
                  <c:v>2005.0</c:v>
                </c:pt>
                <c:pt idx="1093">
                  <c:v>2005.0</c:v>
                </c:pt>
                <c:pt idx="1094">
                  <c:v>2005.0</c:v>
                </c:pt>
                <c:pt idx="1095">
                  <c:v>2005.0</c:v>
                </c:pt>
                <c:pt idx="1096">
                  <c:v>2005.0</c:v>
                </c:pt>
                <c:pt idx="1097">
                  <c:v>2005.0</c:v>
                </c:pt>
                <c:pt idx="1098">
                  <c:v>2005.0</c:v>
                </c:pt>
                <c:pt idx="1099">
                  <c:v>2005.0</c:v>
                </c:pt>
                <c:pt idx="1100">
                  <c:v>2005.0</c:v>
                </c:pt>
                <c:pt idx="1101">
                  <c:v>2005.0</c:v>
                </c:pt>
                <c:pt idx="1102">
                  <c:v>2005.0</c:v>
                </c:pt>
                <c:pt idx="1103">
                  <c:v>2005.0</c:v>
                </c:pt>
                <c:pt idx="1104">
                  <c:v>2005.0</c:v>
                </c:pt>
                <c:pt idx="1105">
                  <c:v>2005.0</c:v>
                </c:pt>
                <c:pt idx="1106">
                  <c:v>2005.0</c:v>
                </c:pt>
                <c:pt idx="1107">
                  <c:v>2005.0</c:v>
                </c:pt>
                <c:pt idx="1108">
                  <c:v>2005.0</c:v>
                </c:pt>
                <c:pt idx="1109">
                  <c:v>2006.0</c:v>
                </c:pt>
                <c:pt idx="1110">
                  <c:v>2006.0</c:v>
                </c:pt>
                <c:pt idx="1111">
                  <c:v>2006.0</c:v>
                </c:pt>
                <c:pt idx="1112">
                  <c:v>2006.0</c:v>
                </c:pt>
                <c:pt idx="1113">
                  <c:v>2006.0</c:v>
                </c:pt>
                <c:pt idx="1114">
                  <c:v>2006.0</c:v>
                </c:pt>
                <c:pt idx="1115">
                  <c:v>2006.0</c:v>
                </c:pt>
                <c:pt idx="1116">
                  <c:v>2006.0</c:v>
                </c:pt>
                <c:pt idx="1117">
                  <c:v>2006.0</c:v>
                </c:pt>
                <c:pt idx="1118">
                  <c:v>2006.0</c:v>
                </c:pt>
                <c:pt idx="1119">
                  <c:v>2006.0</c:v>
                </c:pt>
                <c:pt idx="1120">
                  <c:v>2006.0</c:v>
                </c:pt>
                <c:pt idx="1121">
                  <c:v>2006.0</c:v>
                </c:pt>
                <c:pt idx="1122">
                  <c:v>2006.0</c:v>
                </c:pt>
                <c:pt idx="1123">
                  <c:v>2006.0</c:v>
                </c:pt>
                <c:pt idx="1124">
                  <c:v>2006.0</c:v>
                </c:pt>
                <c:pt idx="1125">
                  <c:v>2006.0</c:v>
                </c:pt>
                <c:pt idx="1126">
                  <c:v>2006.0</c:v>
                </c:pt>
                <c:pt idx="1127">
                  <c:v>2006.0</c:v>
                </c:pt>
                <c:pt idx="1128">
                  <c:v>2006.0</c:v>
                </c:pt>
                <c:pt idx="1129">
                  <c:v>2006.0</c:v>
                </c:pt>
                <c:pt idx="1130">
                  <c:v>2006.0</c:v>
                </c:pt>
                <c:pt idx="1131">
                  <c:v>2006.0</c:v>
                </c:pt>
                <c:pt idx="1132">
                  <c:v>2006.0</c:v>
                </c:pt>
                <c:pt idx="1133">
                  <c:v>2006.0</c:v>
                </c:pt>
                <c:pt idx="1134">
                  <c:v>2006.0</c:v>
                </c:pt>
                <c:pt idx="1135">
                  <c:v>2006.0</c:v>
                </c:pt>
                <c:pt idx="1136">
                  <c:v>2006.0</c:v>
                </c:pt>
                <c:pt idx="1137">
                  <c:v>2006.0</c:v>
                </c:pt>
                <c:pt idx="1138">
                  <c:v>2006.0</c:v>
                </c:pt>
                <c:pt idx="1139">
                  <c:v>2006.0</c:v>
                </c:pt>
                <c:pt idx="1140">
                  <c:v>2006.0</c:v>
                </c:pt>
                <c:pt idx="1141">
                  <c:v>2006.0</c:v>
                </c:pt>
                <c:pt idx="1142">
                  <c:v>2007.0</c:v>
                </c:pt>
                <c:pt idx="1143">
                  <c:v>2007.0</c:v>
                </c:pt>
                <c:pt idx="1144">
                  <c:v>2007.0</c:v>
                </c:pt>
                <c:pt idx="1145">
                  <c:v>2007.0</c:v>
                </c:pt>
                <c:pt idx="1146">
                  <c:v>2007.0</c:v>
                </c:pt>
                <c:pt idx="1147">
                  <c:v>2007.0</c:v>
                </c:pt>
                <c:pt idx="1148">
                  <c:v>2007.0</c:v>
                </c:pt>
                <c:pt idx="1149">
                  <c:v>2007.0</c:v>
                </c:pt>
                <c:pt idx="1150">
                  <c:v>2007.0</c:v>
                </c:pt>
                <c:pt idx="1151">
                  <c:v>2007.0</c:v>
                </c:pt>
                <c:pt idx="1152">
                  <c:v>2007.0</c:v>
                </c:pt>
                <c:pt idx="1153">
                  <c:v>2007.0</c:v>
                </c:pt>
                <c:pt idx="1154">
                  <c:v>2007.0</c:v>
                </c:pt>
                <c:pt idx="1155">
                  <c:v>2007.0</c:v>
                </c:pt>
                <c:pt idx="1156">
                  <c:v>2007.0</c:v>
                </c:pt>
                <c:pt idx="1157">
                  <c:v>2007.0</c:v>
                </c:pt>
                <c:pt idx="1158">
                  <c:v>2007.0</c:v>
                </c:pt>
                <c:pt idx="1159">
                  <c:v>2007.0</c:v>
                </c:pt>
                <c:pt idx="1160">
                  <c:v>2007.0</c:v>
                </c:pt>
                <c:pt idx="1161">
                  <c:v>2007.0</c:v>
                </c:pt>
                <c:pt idx="1162">
                  <c:v>2007.0</c:v>
                </c:pt>
                <c:pt idx="1163">
                  <c:v>2007.0</c:v>
                </c:pt>
                <c:pt idx="1164">
                  <c:v>2007.0</c:v>
                </c:pt>
                <c:pt idx="1165">
                  <c:v>2007.0</c:v>
                </c:pt>
                <c:pt idx="1166">
                  <c:v>2007.0</c:v>
                </c:pt>
                <c:pt idx="1167">
                  <c:v>2007.0</c:v>
                </c:pt>
                <c:pt idx="1168">
                  <c:v>2007.0</c:v>
                </c:pt>
                <c:pt idx="1169">
                  <c:v>2007.0</c:v>
                </c:pt>
                <c:pt idx="1170">
                  <c:v>2007.0</c:v>
                </c:pt>
                <c:pt idx="1171">
                  <c:v>2007.0</c:v>
                </c:pt>
                <c:pt idx="1172">
                  <c:v>2007.0</c:v>
                </c:pt>
                <c:pt idx="1173">
                  <c:v>2007.0</c:v>
                </c:pt>
                <c:pt idx="1174">
                  <c:v>2007.0</c:v>
                </c:pt>
                <c:pt idx="1175">
                  <c:v>2008.0</c:v>
                </c:pt>
                <c:pt idx="1176">
                  <c:v>2008.0</c:v>
                </c:pt>
                <c:pt idx="1177">
                  <c:v>2008.0</c:v>
                </c:pt>
                <c:pt idx="1178">
                  <c:v>2008.0</c:v>
                </c:pt>
                <c:pt idx="1179">
                  <c:v>2008.0</c:v>
                </c:pt>
                <c:pt idx="1180">
                  <c:v>2008.0</c:v>
                </c:pt>
                <c:pt idx="1181">
                  <c:v>2008.0</c:v>
                </c:pt>
                <c:pt idx="1182">
                  <c:v>2008.0</c:v>
                </c:pt>
                <c:pt idx="1183">
                  <c:v>2008.0</c:v>
                </c:pt>
                <c:pt idx="1184">
                  <c:v>2008.0</c:v>
                </c:pt>
                <c:pt idx="1185">
                  <c:v>2008.0</c:v>
                </c:pt>
                <c:pt idx="1186">
                  <c:v>2008.0</c:v>
                </c:pt>
                <c:pt idx="1187">
                  <c:v>2008.0</c:v>
                </c:pt>
                <c:pt idx="1188">
                  <c:v>2008.0</c:v>
                </c:pt>
                <c:pt idx="1189">
                  <c:v>2008.0</c:v>
                </c:pt>
                <c:pt idx="1190">
                  <c:v>2008.0</c:v>
                </c:pt>
                <c:pt idx="1191">
                  <c:v>2008.0</c:v>
                </c:pt>
                <c:pt idx="1192">
                  <c:v>2008.0</c:v>
                </c:pt>
                <c:pt idx="1193">
                  <c:v>2008.0</c:v>
                </c:pt>
                <c:pt idx="1194">
                  <c:v>2008.0</c:v>
                </c:pt>
                <c:pt idx="1195">
                  <c:v>2008.0</c:v>
                </c:pt>
                <c:pt idx="1196">
                  <c:v>2008.0</c:v>
                </c:pt>
                <c:pt idx="1197">
                  <c:v>2008.0</c:v>
                </c:pt>
                <c:pt idx="1198">
                  <c:v>2008.0</c:v>
                </c:pt>
                <c:pt idx="1199">
                  <c:v>2008.0</c:v>
                </c:pt>
                <c:pt idx="1200">
                  <c:v>2008.0</c:v>
                </c:pt>
                <c:pt idx="1201">
                  <c:v>2008.0</c:v>
                </c:pt>
                <c:pt idx="1202">
                  <c:v>2008.0</c:v>
                </c:pt>
                <c:pt idx="1203">
                  <c:v>2008.0</c:v>
                </c:pt>
                <c:pt idx="1204">
                  <c:v>2008.0</c:v>
                </c:pt>
                <c:pt idx="1205">
                  <c:v>2008.0</c:v>
                </c:pt>
                <c:pt idx="1206">
                  <c:v>2008.0</c:v>
                </c:pt>
                <c:pt idx="1207">
                  <c:v>2008.0</c:v>
                </c:pt>
                <c:pt idx="1208">
                  <c:v>2009.0</c:v>
                </c:pt>
                <c:pt idx="1209">
                  <c:v>2009.0</c:v>
                </c:pt>
                <c:pt idx="1210">
                  <c:v>2009.0</c:v>
                </c:pt>
                <c:pt idx="1211">
                  <c:v>2009.0</c:v>
                </c:pt>
                <c:pt idx="1212">
                  <c:v>2009.0</c:v>
                </c:pt>
                <c:pt idx="1213">
                  <c:v>2009.0</c:v>
                </c:pt>
                <c:pt idx="1214">
                  <c:v>2009.0</c:v>
                </c:pt>
                <c:pt idx="1215">
                  <c:v>2009.0</c:v>
                </c:pt>
                <c:pt idx="1216">
                  <c:v>2009.0</c:v>
                </c:pt>
                <c:pt idx="1217">
                  <c:v>2009.0</c:v>
                </c:pt>
                <c:pt idx="1218">
                  <c:v>2009.0</c:v>
                </c:pt>
                <c:pt idx="1219">
                  <c:v>2009.0</c:v>
                </c:pt>
                <c:pt idx="1220">
                  <c:v>2009.0</c:v>
                </c:pt>
                <c:pt idx="1221">
                  <c:v>2009.0</c:v>
                </c:pt>
                <c:pt idx="1222">
                  <c:v>2009.0</c:v>
                </c:pt>
                <c:pt idx="1223">
                  <c:v>2009.0</c:v>
                </c:pt>
                <c:pt idx="1224">
                  <c:v>2009.0</c:v>
                </c:pt>
                <c:pt idx="1225">
                  <c:v>2009.0</c:v>
                </c:pt>
                <c:pt idx="1226">
                  <c:v>2009.0</c:v>
                </c:pt>
                <c:pt idx="1227">
                  <c:v>2009.0</c:v>
                </c:pt>
                <c:pt idx="1228">
                  <c:v>2009.0</c:v>
                </c:pt>
                <c:pt idx="1229">
                  <c:v>2009.0</c:v>
                </c:pt>
                <c:pt idx="1230">
                  <c:v>2009.0</c:v>
                </c:pt>
                <c:pt idx="1231">
                  <c:v>2009.0</c:v>
                </c:pt>
                <c:pt idx="1232">
                  <c:v>2009.0</c:v>
                </c:pt>
                <c:pt idx="1233">
                  <c:v>2009.0</c:v>
                </c:pt>
                <c:pt idx="1234">
                  <c:v>2009.0</c:v>
                </c:pt>
                <c:pt idx="1235">
                  <c:v>2009.0</c:v>
                </c:pt>
                <c:pt idx="1236">
                  <c:v>2009.0</c:v>
                </c:pt>
                <c:pt idx="1237">
                  <c:v>2009.0</c:v>
                </c:pt>
                <c:pt idx="1238">
                  <c:v>2009.0</c:v>
                </c:pt>
                <c:pt idx="1239">
                  <c:v>2010.0</c:v>
                </c:pt>
                <c:pt idx="1240">
                  <c:v>2010.0</c:v>
                </c:pt>
                <c:pt idx="1241">
                  <c:v>2010.0</c:v>
                </c:pt>
                <c:pt idx="1242">
                  <c:v>2010.0</c:v>
                </c:pt>
                <c:pt idx="1243">
                  <c:v>2010.0</c:v>
                </c:pt>
                <c:pt idx="1244">
                  <c:v>2010.0</c:v>
                </c:pt>
                <c:pt idx="1245">
                  <c:v>2010.0</c:v>
                </c:pt>
                <c:pt idx="1246">
                  <c:v>2010.0</c:v>
                </c:pt>
                <c:pt idx="1247">
                  <c:v>2010.0</c:v>
                </c:pt>
                <c:pt idx="1248">
                  <c:v>2010.0</c:v>
                </c:pt>
                <c:pt idx="1249">
                  <c:v>2010.0</c:v>
                </c:pt>
                <c:pt idx="1250">
                  <c:v>2010.0</c:v>
                </c:pt>
                <c:pt idx="1251">
                  <c:v>2010.0</c:v>
                </c:pt>
                <c:pt idx="1252">
                  <c:v>2010.0</c:v>
                </c:pt>
                <c:pt idx="1253">
                  <c:v>2010.0</c:v>
                </c:pt>
                <c:pt idx="1254">
                  <c:v>2010.0</c:v>
                </c:pt>
                <c:pt idx="1255">
                  <c:v>2010.0</c:v>
                </c:pt>
                <c:pt idx="1256">
                  <c:v>2010.0</c:v>
                </c:pt>
                <c:pt idx="1257">
                  <c:v>2010.0</c:v>
                </c:pt>
                <c:pt idx="1258">
                  <c:v>2010.0</c:v>
                </c:pt>
                <c:pt idx="1259">
                  <c:v>2010.0</c:v>
                </c:pt>
                <c:pt idx="1260">
                  <c:v>2010.0</c:v>
                </c:pt>
                <c:pt idx="1261">
                  <c:v>2010.0</c:v>
                </c:pt>
                <c:pt idx="1262">
                  <c:v>2010.0</c:v>
                </c:pt>
                <c:pt idx="1263">
                  <c:v>2010.0</c:v>
                </c:pt>
                <c:pt idx="1264">
                  <c:v>2010.0</c:v>
                </c:pt>
                <c:pt idx="1265">
                  <c:v>2010.0</c:v>
                </c:pt>
                <c:pt idx="1266">
                  <c:v>2010.0</c:v>
                </c:pt>
                <c:pt idx="1267">
                  <c:v>2010.0</c:v>
                </c:pt>
                <c:pt idx="1268">
                  <c:v>2010.0</c:v>
                </c:pt>
                <c:pt idx="1269">
                  <c:v>2011.0</c:v>
                </c:pt>
                <c:pt idx="1270">
                  <c:v>2011.0</c:v>
                </c:pt>
                <c:pt idx="1271">
                  <c:v>2011.0</c:v>
                </c:pt>
                <c:pt idx="1272">
                  <c:v>2011.0</c:v>
                </c:pt>
                <c:pt idx="1273">
                  <c:v>2011.0</c:v>
                </c:pt>
                <c:pt idx="1274">
                  <c:v>2011.0</c:v>
                </c:pt>
                <c:pt idx="1275">
                  <c:v>2011.0</c:v>
                </c:pt>
                <c:pt idx="1276">
                  <c:v>2011.0</c:v>
                </c:pt>
                <c:pt idx="1277">
                  <c:v>2011.0</c:v>
                </c:pt>
                <c:pt idx="1278">
                  <c:v>2011.0</c:v>
                </c:pt>
                <c:pt idx="1279">
                  <c:v>2011.0</c:v>
                </c:pt>
                <c:pt idx="1280">
                  <c:v>2011.0</c:v>
                </c:pt>
                <c:pt idx="1281">
                  <c:v>2011.0</c:v>
                </c:pt>
                <c:pt idx="1282">
                  <c:v>2011.0</c:v>
                </c:pt>
                <c:pt idx="1283">
                  <c:v>2011.0</c:v>
                </c:pt>
                <c:pt idx="1284">
                  <c:v>2011.0</c:v>
                </c:pt>
                <c:pt idx="1285">
                  <c:v>2011.0</c:v>
                </c:pt>
                <c:pt idx="1286">
                  <c:v>2011.0</c:v>
                </c:pt>
                <c:pt idx="1287">
                  <c:v>2011.0</c:v>
                </c:pt>
                <c:pt idx="1288">
                  <c:v>2011.0</c:v>
                </c:pt>
                <c:pt idx="1289">
                  <c:v>2011.0</c:v>
                </c:pt>
                <c:pt idx="1290">
                  <c:v>2011.0</c:v>
                </c:pt>
                <c:pt idx="1291">
                  <c:v>2011.0</c:v>
                </c:pt>
                <c:pt idx="1292">
                  <c:v>2011.0</c:v>
                </c:pt>
                <c:pt idx="1293">
                  <c:v>2011.0</c:v>
                </c:pt>
                <c:pt idx="1294">
                  <c:v>2011.0</c:v>
                </c:pt>
                <c:pt idx="1295">
                  <c:v>2011.0</c:v>
                </c:pt>
                <c:pt idx="1296">
                  <c:v>2011.0</c:v>
                </c:pt>
                <c:pt idx="1297">
                  <c:v>2011.0</c:v>
                </c:pt>
                <c:pt idx="1298">
                  <c:v>2011.0</c:v>
                </c:pt>
                <c:pt idx="1299">
                  <c:v>2012.0</c:v>
                </c:pt>
                <c:pt idx="1300">
                  <c:v>2012.0</c:v>
                </c:pt>
                <c:pt idx="1301">
                  <c:v>2012.0</c:v>
                </c:pt>
                <c:pt idx="1302">
                  <c:v>2012.0</c:v>
                </c:pt>
                <c:pt idx="1303">
                  <c:v>2012.0</c:v>
                </c:pt>
                <c:pt idx="1304">
                  <c:v>2012.0</c:v>
                </c:pt>
                <c:pt idx="1305">
                  <c:v>2012.0</c:v>
                </c:pt>
                <c:pt idx="1306">
                  <c:v>2012.0</c:v>
                </c:pt>
                <c:pt idx="1307">
                  <c:v>2012.0</c:v>
                </c:pt>
                <c:pt idx="1308">
                  <c:v>2012.0</c:v>
                </c:pt>
                <c:pt idx="1309">
                  <c:v>2012.0</c:v>
                </c:pt>
                <c:pt idx="1310">
                  <c:v>2012.0</c:v>
                </c:pt>
                <c:pt idx="1311">
                  <c:v>2012.0</c:v>
                </c:pt>
                <c:pt idx="1312">
                  <c:v>2012.0</c:v>
                </c:pt>
                <c:pt idx="1313">
                  <c:v>2012.0</c:v>
                </c:pt>
                <c:pt idx="1314">
                  <c:v>2012.0</c:v>
                </c:pt>
                <c:pt idx="1315">
                  <c:v>2012.0</c:v>
                </c:pt>
                <c:pt idx="1316">
                  <c:v>2012.0</c:v>
                </c:pt>
                <c:pt idx="1317">
                  <c:v>2012.0</c:v>
                </c:pt>
                <c:pt idx="1318">
                  <c:v>2012.0</c:v>
                </c:pt>
                <c:pt idx="1319">
                  <c:v>2012.0</c:v>
                </c:pt>
                <c:pt idx="1320">
                  <c:v>2012.0</c:v>
                </c:pt>
                <c:pt idx="1321">
                  <c:v>2012.0</c:v>
                </c:pt>
                <c:pt idx="1322">
                  <c:v>2012.0</c:v>
                </c:pt>
                <c:pt idx="1323">
                  <c:v>2012.0</c:v>
                </c:pt>
                <c:pt idx="1324">
                  <c:v>2012.0</c:v>
                </c:pt>
                <c:pt idx="1325">
                  <c:v>2012.0</c:v>
                </c:pt>
                <c:pt idx="1326">
                  <c:v>2012.0</c:v>
                </c:pt>
                <c:pt idx="1327">
                  <c:v>2013.0</c:v>
                </c:pt>
                <c:pt idx="1328">
                  <c:v>2013.0</c:v>
                </c:pt>
                <c:pt idx="1329">
                  <c:v>2013.0</c:v>
                </c:pt>
                <c:pt idx="1330">
                  <c:v>2013.0</c:v>
                </c:pt>
                <c:pt idx="1331">
                  <c:v>2013.0</c:v>
                </c:pt>
                <c:pt idx="1332">
                  <c:v>2013.0</c:v>
                </c:pt>
                <c:pt idx="1333">
                  <c:v>2013.0</c:v>
                </c:pt>
                <c:pt idx="1334">
                  <c:v>2013.0</c:v>
                </c:pt>
                <c:pt idx="1335">
                  <c:v>2013.0</c:v>
                </c:pt>
                <c:pt idx="1336">
                  <c:v>2013.0</c:v>
                </c:pt>
                <c:pt idx="1337">
                  <c:v>2013.0</c:v>
                </c:pt>
                <c:pt idx="1338">
                  <c:v>2013.0</c:v>
                </c:pt>
                <c:pt idx="1339">
                  <c:v>2013.0</c:v>
                </c:pt>
                <c:pt idx="1340">
                  <c:v>2013.0</c:v>
                </c:pt>
                <c:pt idx="1341">
                  <c:v>2013.0</c:v>
                </c:pt>
                <c:pt idx="1342">
                  <c:v>2013.0</c:v>
                </c:pt>
                <c:pt idx="1343">
                  <c:v>2013.0</c:v>
                </c:pt>
                <c:pt idx="1344">
                  <c:v>2013.0</c:v>
                </c:pt>
                <c:pt idx="1345">
                  <c:v>2013.0</c:v>
                </c:pt>
                <c:pt idx="1346">
                  <c:v>2013.0</c:v>
                </c:pt>
                <c:pt idx="1347">
                  <c:v>2013.0</c:v>
                </c:pt>
                <c:pt idx="1348">
                  <c:v>2013.0</c:v>
                </c:pt>
                <c:pt idx="1349">
                  <c:v>2013.0</c:v>
                </c:pt>
                <c:pt idx="1350">
                  <c:v>2013.0</c:v>
                </c:pt>
                <c:pt idx="1351">
                  <c:v>2013.0</c:v>
                </c:pt>
                <c:pt idx="1352">
                  <c:v>2013.0</c:v>
                </c:pt>
                <c:pt idx="1353">
                  <c:v>2013.0</c:v>
                </c:pt>
                <c:pt idx="1354">
                  <c:v>2014.0</c:v>
                </c:pt>
                <c:pt idx="1355">
                  <c:v>2014.0</c:v>
                </c:pt>
                <c:pt idx="1356">
                  <c:v>2014.0</c:v>
                </c:pt>
                <c:pt idx="1357">
                  <c:v>2014.0</c:v>
                </c:pt>
                <c:pt idx="1358">
                  <c:v>2014.0</c:v>
                </c:pt>
                <c:pt idx="1359">
                  <c:v>2014.0</c:v>
                </c:pt>
                <c:pt idx="1360">
                  <c:v>2014.0</c:v>
                </c:pt>
                <c:pt idx="1361">
                  <c:v>2014.0</c:v>
                </c:pt>
                <c:pt idx="1362">
                  <c:v>2014.0</c:v>
                </c:pt>
                <c:pt idx="1363">
                  <c:v>2014.0</c:v>
                </c:pt>
                <c:pt idx="1364">
                  <c:v>2014.0</c:v>
                </c:pt>
                <c:pt idx="1365">
                  <c:v>2014.0</c:v>
                </c:pt>
                <c:pt idx="1366">
                  <c:v>2014.0</c:v>
                </c:pt>
                <c:pt idx="1367">
                  <c:v>2014.0</c:v>
                </c:pt>
                <c:pt idx="1368">
                  <c:v>2014.0</c:v>
                </c:pt>
                <c:pt idx="1369">
                  <c:v>2014.0</c:v>
                </c:pt>
                <c:pt idx="1370">
                  <c:v>2014.0</c:v>
                </c:pt>
                <c:pt idx="1371">
                  <c:v>2014.0</c:v>
                </c:pt>
                <c:pt idx="1372">
                  <c:v>2014.0</c:v>
                </c:pt>
                <c:pt idx="1373">
                  <c:v>2014.0</c:v>
                </c:pt>
                <c:pt idx="1374">
                  <c:v>2014.0</c:v>
                </c:pt>
                <c:pt idx="1375">
                  <c:v>2014.0</c:v>
                </c:pt>
                <c:pt idx="1376">
                  <c:v>2014.0</c:v>
                </c:pt>
                <c:pt idx="1377">
                  <c:v>2014.0</c:v>
                </c:pt>
                <c:pt idx="1378">
                  <c:v>2014.0</c:v>
                </c:pt>
                <c:pt idx="1379">
                  <c:v>2014.0</c:v>
                </c:pt>
                <c:pt idx="1380">
                  <c:v>2014.0</c:v>
                </c:pt>
                <c:pt idx="1381">
                  <c:v>2015.0</c:v>
                </c:pt>
                <c:pt idx="1382">
                  <c:v>2015.0</c:v>
                </c:pt>
                <c:pt idx="1383">
                  <c:v>2015.0</c:v>
                </c:pt>
                <c:pt idx="1384">
                  <c:v>2015.0</c:v>
                </c:pt>
                <c:pt idx="1385">
                  <c:v>2015.0</c:v>
                </c:pt>
                <c:pt idx="1386">
                  <c:v>2015.0</c:v>
                </c:pt>
                <c:pt idx="1387">
                  <c:v>2015.0</c:v>
                </c:pt>
                <c:pt idx="1388">
                  <c:v>2015.0</c:v>
                </c:pt>
                <c:pt idx="1389">
                  <c:v>2015.0</c:v>
                </c:pt>
                <c:pt idx="1390">
                  <c:v>2015.0</c:v>
                </c:pt>
                <c:pt idx="1391">
                  <c:v>2015.0</c:v>
                </c:pt>
                <c:pt idx="1392">
                  <c:v>2015.0</c:v>
                </c:pt>
                <c:pt idx="1393">
                  <c:v>2015.0</c:v>
                </c:pt>
                <c:pt idx="1394">
                  <c:v>2015.0</c:v>
                </c:pt>
                <c:pt idx="1395">
                  <c:v>2015.0</c:v>
                </c:pt>
                <c:pt idx="1396">
                  <c:v>2015.0</c:v>
                </c:pt>
                <c:pt idx="1397">
                  <c:v>2015.0</c:v>
                </c:pt>
                <c:pt idx="1398">
                  <c:v>2015.0</c:v>
                </c:pt>
                <c:pt idx="1399">
                  <c:v>2015.0</c:v>
                </c:pt>
                <c:pt idx="1400">
                  <c:v>2015.0</c:v>
                </c:pt>
                <c:pt idx="1401">
                  <c:v>2015.0</c:v>
                </c:pt>
                <c:pt idx="1402">
                  <c:v>2015.0</c:v>
                </c:pt>
                <c:pt idx="1403">
                  <c:v>2015.0</c:v>
                </c:pt>
                <c:pt idx="1404">
                  <c:v>2015.0</c:v>
                </c:pt>
                <c:pt idx="1405">
                  <c:v>2015.0</c:v>
                </c:pt>
                <c:pt idx="1406">
                  <c:v>2016.0</c:v>
                </c:pt>
                <c:pt idx="1407">
                  <c:v>2016.0</c:v>
                </c:pt>
                <c:pt idx="1408">
                  <c:v>2016.0</c:v>
                </c:pt>
                <c:pt idx="1409">
                  <c:v>2016.0</c:v>
                </c:pt>
                <c:pt idx="1410">
                  <c:v>2016.0</c:v>
                </c:pt>
                <c:pt idx="1411">
                  <c:v>2016.0</c:v>
                </c:pt>
                <c:pt idx="1412">
                  <c:v>2016.0</c:v>
                </c:pt>
                <c:pt idx="1413">
                  <c:v>2016.0</c:v>
                </c:pt>
                <c:pt idx="1414">
                  <c:v>2016.0</c:v>
                </c:pt>
                <c:pt idx="1415">
                  <c:v>2016.0</c:v>
                </c:pt>
                <c:pt idx="1416">
                  <c:v>2016.0</c:v>
                </c:pt>
                <c:pt idx="1417">
                  <c:v>2016.0</c:v>
                </c:pt>
                <c:pt idx="1418">
                  <c:v>2016.0</c:v>
                </c:pt>
                <c:pt idx="1419">
                  <c:v>2016.0</c:v>
                </c:pt>
                <c:pt idx="1420">
                  <c:v>2016.0</c:v>
                </c:pt>
                <c:pt idx="1421">
                  <c:v>2016.0</c:v>
                </c:pt>
                <c:pt idx="1422">
                  <c:v>2016.0</c:v>
                </c:pt>
                <c:pt idx="1423">
                  <c:v>2016.0</c:v>
                </c:pt>
                <c:pt idx="1424">
                  <c:v>2016.0</c:v>
                </c:pt>
                <c:pt idx="1425">
                  <c:v>2016.0</c:v>
                </c:pt>
                <c:pt idx="1426">
                  <c:v>2016.0</c:v>
                </c:pt>
                <c:pt idx="1427">
                  <c:v>2016.0</c:v>
                </c:pt>
                <c:pt idx="1428">
                  <c:v>2016.0</c:v>
                </c:pt>
                <c:pt idx="1429">
                  <c:v>2016.0</c:v>
                </c:pt>
                <c:pt idx="1430">
                  <c:v>2017.0</c:v>
                </c:pt>
                <c:pt idx="1431">
                  <c:v>2017.0</c:v>
                </c:pt>
                <c:pt idx="1432">
                  <c:v>2017.0</c:v>
                </c:pt>
                <c:pt idx="1433">
                  <c:v>2017.0</c:v>
                </c:pt>
                <c:pt idx="1434">
                  <c:v>2017.0</c:v>
                </c:pt>
                <c:pt idx="1435">
                  <c:v>2017.0</c:v>
                </c:pt>
                <c:pt idx="1436">
                  <c:v>2017.0</c:v>
                </c:pt>
                <c:pt idx="1437">
                  <c:v>2017.0</c:v>
                </c:pt>
                <c:pt idx="1438">
                  <c:v>2017.0</c:v>
                </c:pt>
                <c:pt idx="1439">
                  <c:v>2017.0</c:v>
                </c:pt>
                <c:pt idx="1440">
                  <c:v>2017.0</c:v>
                </c:pt>
                <c:pt idx="1441">
                  <c:v>2017.0</c:v>
                </c:pt>
                <c:pt idx="1442">
                  <c:v>2017.0</c:v>
                </c:pt>
                <c:pt idx="1443">
                  <c:v>2017.0</c:v>
                </c:pt>
                <c:pt idx="1444">
                  <c:v>2017.0</c:v>
                </c:pt>
                <c:pt idx="1445">
                  <c:v>2017.0</c:v>
                </c:pt>
                <c:pt idx="1446">
                  <c:v>2017.0</c:v>
                </c:pt>
                <c:pt idx="1447">
                  <c:v>2017.0</c:v>
                </c:pt>
                <c:pt idx="1448">
                  <c:v>2017.0</c:v>
                </c:pt>
                <c:pt idx="1449">
                  <c:v>2017.0</c:v>
                </c:pt>
                <c:pt idx="1450">
                  <c:v>2017.0</c:v>
                </c:pt>
                <c:pt idx="1451">
                  <c:v>2017.0</c:v>
                </c:pt>
                <c:pt idx="1452">
                  <c:v>2017.0</c:v>
                </c:pt>
                <c:pt idx="1453">
                  <c:v>2018.0</c:v>
                </c:pt>
                <c:pt idx="1454">
                  <c:v>2018.0</c:v>
                </c:pt>
                <c:pt idx="1455">
                  <c:v>2018.0</c:v>
                </c:pt>
                <c:pt idx="1456">
                  <c:v>2018.0</c:v>
                </c:pt>
                <c:pt idx="1457">
                  <c:v>2018.0</c:v>
                </c:pt>
                <c:pt idx="1458">
                  <c:v>2018.0</c:v>
                </c:pt>
                <c:pt idx="1459">
                  <c:v>2018.0</c:v>
                </c:pt>
                <c:pt idx="1460">
                  <c:v>2018.0</c:v>
                </c:pt>
                <c:pt idx="1461">
                  <c:v>2018.0</c:v>
                </c:pt>
                <c:pt idx="1462">
                  <c:v>2018.0</c:v>
                </c:pt>
                <c:pt idx="1463">
                  <c:v>2018.0</c:v>
                </c:pt>
                <c:pt idx="1464">
                  <c:v>2018.0</c:v>
                </c:pt>
                <c:pt idx="1465">
                  <c:v>2018.0</c:v>
                </c:pt>
                <c:pt idx="1466">
                  <c:v>2018.0</c:v>
                </c:pt>
                <c:pt idx="1467">
                  <c:v>2018.0</c:v>
                </c:pt>
                <c:pt idx="1468">
                  <c:v>2018.0</c:v>
                </c:pt>
                <c:pt idx="1469">
                  <c:v>2018.0</c:v>
                </c:pt>
                <c:pt idx="1470">
                  <c:v>2018.0</c:v>
                </c:pt>
                <c:pt idx="1471">
                  <c:v>2018.0</c:v>
                </c:pt>
                <c:pt idx="1472">
                  <c:v>2018.0</c:v>
                </c:pt>
                <c:pt idx="1473">
                  <c:v>2018.0</c:v>
                </c:pt>
                <c:pt idx="1474">
                  <c:v>2018.0</c:v>
                </c:pt>
                <c:pt idx="1475">
                  <c:v>2019.0</c:v>
                </c:pt>
                <c:pt idx="1476">
                  <c:v>2019.0</c:v>
                </c:pt>
                <c:pt idx="1477">
                  <c:v>2019.0</c:v>
                </c:pt>
                <c:pt idx="1478">
                  <c:v>2019.0</c:v>
                </c:pt>
                <c:pt idx="1479">
                  <c:v>2019.0</c:v>
                </c:pt>
                <c:pt idx="1480">
                  <c:v>2019.0</c:v>
                </c:pt>
                <c:pt idx="1481">
                  <c:v>2019.0</c:v>
                </c:pt>
                <c:pt idx="1482">
                  <c:v>2019.0</c:v>
                </c:pt>
                <c:pt idx="1483">
                  <c:v>2019.0</c:v>
                </c:pt>
                <c:pt idx="1484">
                  <c:v>2019.0</c:v>
                </c:pt>
                <c:pt idx="1485">
                  <c:v>2019.0</c:v>
                </c:pt>
                <c:pt idx="1486">
                  <c:v>2019.0</c:v>
                </c:pt>
                <c:pt idx="1487">
                  <c:v>2019.0</c:v>
                </c:pt>
                <c:pt idx="1488">
                  <c:v>2019.0</c:v>
                </c:pt>
                <c:pt idx="1489">
                  <c:v>2019.0</c:v>
                </c:pt>
                <c:pt idx="1490">
                  <c:v>2019.0</c:v>
                </c:pt>
                <c:pt idx="1491">
                  <c:v>2019.0</c:v>
                </c:pt>
                <c:pt idx="1492">
                  <c:v>2019.0</c:v>
                </c:pt>
                <c:pt idx="1493">
                  <c:v>2019.0</c:v>
                </c:pt>
                <c:pt idx="1494">
                  <c:v>2019.0</c:v>
                </c:pt>
                <c:pt idx="1495">
                  <c:v>2020.0</c:v>
                </c:pt>
                <c:pt idx="1496">
                  <c:v>2020.0</c:v>
                </c:pt>
                <c:pt idx="1497">
                  <c:v>2020.0</c:v>
                </c:pt>
                <c:pt idx="1498">
                  <c:v>2020.0</c:v>
                </c:pt>
                <c:pt idx="1499">
                  <c:v>2020.0</c:v>
                </c:pt>
                <c:pt idx="1500">
                  <c:v>2020.0</c:v>
                </c:pt>
                <c:pt idx="1501">
                  <c:v>2020.0</c:v>
                </c:pt>
                <c:pt idx="1502">
                  <c:v>2020.0</c:v>
                </c:pt>
                <c:pt idx="1503">
                  <c:v>2020.0</c:v>
                </c:pt>
                <c:pt idx="1504">
                  <c:v>2020.0</c:v>
                </c:pt>
                <c:pt idx="1505">
                  <c:v>2020.0</c:v>
                </c:pt>
                <c:pt idx="1506">
                  <c:v>2020.0</c:v>
                </c:pt>
                <c:pt idx="1507">
                  <c:v>2020.0</c:v>
                </c:pt>
                <c:pt idx="1508">
                  <c:v>2020.0</c:v>
                </c:pt>
                <c:pt idx="1509">
                  <c:v>2020.0</c:v>
                </c:pt>
                <c:pt idx="1510">
                  <c:v>2020.0</c:v>
                </c:pt>
                <c:pt idx="1511">
                  <c:v>2020.0</c:v>
                </c:pt>
                <c:pt idx="1512">
                  <c:v>2020.0</c:v>
                </c:pt>
                <c:pt idx="1513">
                  <c:v>2020.0</c:v>
                </c:pt>
                <c:pt idx="1514">
                  <c:v>2020.0</c:v>
                </c:pt>
                <c:pt idx="1515">
                  <c:v>2021.0</c:v>
                </c:pt>
                <c:pt idx="1516">
                  <c:v>2021.0</c:v>
                </c:pt>
                <c:pt idx="1517">
                  <c:v>2021.0</c:v>
                </c:pt>
                <c:pt idx="1518">
                  <c:v>2021.0</c:v>
                </c:pt>
                <c:pt idx="1519">
                  <c:v>2021.0</c:v>
                </c:pt>
                <c:pt idx="1520">
                  <c:v>2021.0</c:v>
                </c:pt>
                <c:pt idx="1521">
                  <c:v>2021.0</c:v>
                </c:pt>
                <c:pt idx="1522">
                  <c:v>2021.0</c:v>
                </c:pt>
                <c:pt idx="1523">
                  <c:v>2021.0</c:v>
                </c:pt>
                <c:pt idx="1524">
                  <c:v>2021.0</c:v>
                </c:pt>
                <c:pt idx="1525">
                  <c:v>2021.0</c:v>
                </c:pt>
                <c:pt idx="1526">
                  <c:v>2021.0</c:v>
                </c:pt>
                <c:pt idx="1527">
                  <c:v>2021.0</c:v>
                </c:pt>
                <c:pt idx="1528">
                  <c:v>2021.0</c:v>
                </c:pt>
                <c:pt idx="1529">
                  <c:v>2021.0</c:v>
                </c:pt>
                <c:pt idx="1530">
                  <c:v>2021.0</c:v>
                </c:pt>
                <c:pt idx="1531">
                  <c:v>2021.0</c:v>
                </c:pt>
                <c:pt idx="1532">
                  <c:v>2021.0</c:v>
                </c:pt>
                <c:pt idx="1533">
                  <c:v>2021.0</c:v>
                </c:pt>
                <c:pt idx="1534">
                  <c:v>2022.0</c:v>
                </c:pt>
                <c:pt idx="1535">
                  <c:v>2022.0</c:v>
                </c:pt>
                <c:pt idx="1536">
                  <c:v>2022.0</c:v>
                </c:pt>
                <c:pt idx="1537">
                  <c:v>2022.0</c:v>
                </c:pt>
                <c:pt idx="1538">
                  <c:v>2022.0</c:v>
                </c:pt>
                <c:pt idx="1539">
                  <c:v>2022.0</c:v>
                </c:pt>
                <c:pt idx="1540">
                  <c:v>2022.0</c:v>
                </c:pt>
                <c:pt idx="1541">
                  <c:v>2022.0</c:v>
                </c:pt>
                <c:pt idx="1542">
                  <c:v>2022.0</c:v>
                </c:pt>
                <c:pt idx="1543">
                  <c:v>2022.0</c:v>
                </c:pt>
                <c:pt idx="1544">
                  <c:v>2022.0</c:v>
                </c:pt>
                <c:pt idx="1545">
                  <c:v>2022.0</c:v>
                </c:pt>
                <c:pt idx="1546">
                  <c:v>2022.0</c:v>
                </c:pt>
                <c:pt idx="1547">
                  <c:v>2022.0</c:v>
                </c:pt>
                <c:pt idx="1548">
                  <c:v>2022.0</c:v>
                </c:pt>
                <c:pt idx="1549">
                  <c:v>2022.0</c:v>
                </c:pt>
                <c:pt idx="1550">
                  <c:v>2022.0</c:v>
                </c:pt>
                <c:pt idx="1551">
                  <c:v>2023.0</c:v>
                </c:pt>
                <c:pt idx="1552">
                  <c:v>2023.0</c:v>
                </c:pt>
                <c:pt idx="1553">
                  <c:v>2023.0</c:v>
                </c:pt>
                <c:pt idx="1554">
                  <c:v>2023.0</c:v>
                </c:pt>
                <c:pt idx="1555">
                  <c:v>2023.0</c:v>
                </c:pt>
                <c:pt idx="1556">
                  <c:v>2023.0</c:v>
                </c:pt>
                <c:pt idx="1557">
                  <c:v>2023.0</c:v>
                </c:pt>
                <c:pt idx="1558">
                  <c:v>2023.0</c:v>
                </c:pt>
                <c:pt idx="1559">
                  <c:v>2023.0</c:v>
                </c:pt>
                <c:pt idx="1560">
                  <c:v>2023.0</c:v>
                </c:pt>
                <c:pt idx="1561">
                  <c:v>2023.0</c:v>
                </c:pt>
                <c:pt idx="1562">
                  <c:v>2023.0</c:v>
                </c:pt>
                <c:pt idx="1563">
                  <c:v>2023.0</c:v>
                </c:pt>
                <c:pt idx="1564">
                  <c:v>2023.0</c:v>
                </c:pt>
                <c:pt idx="1565">
                  <c:v>2023.0</c:v>
                </c:pt>
                <c:pt idx="1566">
                  <c:v>2023.0</c:v>
                </c:pt>
                <c:pt idx="1567">
                  <c:v>2023.0</c:v>
                </c:pt>
                <c:pt idx="1568">
                  <c:v>2024.0</c:v>
                </c:pt>
                <c:pt idx="1569">
                  <c:v>2024.0</c:v>
                </c:pt>
                <c:pt idx="1570">
                  <c:v>2024.0</c:v>
                </c:pt>
                <c:pt idx="1571">
                  <c:v>2024.0</c:v>
                </c:pt>
                <c:pt idx="1572">
                  <c:v>2024.0</c:v>
                </c:pt>
                <c:pt idx="1573">
                  <c:v>2024.0</c:v>
                </c:pt>
                <c:pt idx="1574">
                  <c:v>2024.0</c:v>
                </c:pt>
                <c:pt idx="1575">
                  <c:v>2024.0</c:v>
                </c:pt>
                <c:pt idx="1576">
                  <c:v>2024.0</c:v>
                </c:pt>
                <c:pt idx="1577">
                  <c:v>2024.0</c:v>
                </c:pt>
                <c:pt idx="1578">
                  <c:v>2024.0</c:v>
                </c:pt>
                <c:pt idx="1579">
                  <c:v>2024.0</c:v>
                </c:pt>
                <c:pt idx="1580">
                  <c:v>2024.0</c:v>
                </c:pt>
                <c:pt idx="1581">
                  <c:v>2024.0</c:v>
                </c:pt>
                <c:pt idx="1582">
                  <c:v>2024.0</c:v>
                </c:pt>
                <c:pt idx="1583">
                  <c:v>2025.0</c:v>
                </c:pt>
                <c:pt idx="1584">
                  <c:v>2025.0</c:v>
                </c:pt>
                <c:pt idx="1585">
                  <c:v>2025.0</c:v>
                </c:pt>
                <c:pt idx="1586">
                  <c:v>2025.0</c:v>
                </c:pt>
                <c:pt idx="1587">
                  <c:v>2025.0</c:v>
                </c:pt>
                <c:pt idx="1588">
                  <c:v>2025.0</c:v>
                </c:pt>
                <c:pt idx="1589">
                  <c:v>2025.0</c:v>
                </c:pt>
                <c:pt idx="1590">
                  <c:v>2025.0</c:v>
                </c:pt>
                <c:pt idx="1591">
                  <c:v>2025.0</c:v>
                </c:pt>
                <c:pt idx="1592">
                  <c:v>2025.0</c:v>
                </c:pt>
                <c:pt idx="1593">
                  <c:v>2025.0</c:v>
                </c:pt>
                <c:pt idx="1594">
                  <c:v>2025.0</c:v>
                </c:pt>
                <c:pt idx="1595">
                  <c:v>2025.0</c:v>
                </c:pt>
                <c:pt idx="1596">
                  <c:v>2025.0</c:v>
                </c:pt>
                <c:pt idx="1597">
                  <c:v>2025.0</c:v>
                </c:pt>
                <c:pt idx="1598">
                  <c:v>2026.0</c:v>
                </c:pt>
                <c:pt idx="1599">
                  <c:v>2026.0</c:v>
                </c:pt>
                <c:pt idx="1600">
                  <c:v>2026.0</c:v>
                </c:pt>
                <c:pt idx="1601">
                  <c:v>2026.0</c:v>
                </c:pt>
                <c:pt idx="1602">
                  <c:v>2026.0</c:v>
                </c:pt>
                <c:pt idx="1603">
                  <c:v>2026.0</c:v>
                </c:pt>
                <c:pt idx="1604">
                  <c:v>2026.0</c:v>
                </c:pt>
                <c:pt idx="1605">
                  <c:v>2026.0</c:v>
                </c:pt>
                <c:pt idx="1606">
                  <c:v>2026.0</c:v>
                </c:pt>
                <c:pt idx="1607">
                  <c:v>2026.0</c:v>
                </c:pt>
                <c:pt idx="1608">
                  <c:v>2026.0</c:v>
                </c:pt>
                <c:pt idx="1609">
                  <c:v>2026.0</c:v>
                </c:pt>
                <c:pt idx="1610">
                  <c:v>2026.0</c:v>
                </c:pt>
                <c:pt idx="1611">
                  <c:v>2026.0</c:v>
                </c:pt>
                <c:pt idx="1612">
                  <c:v>2027.0</c:v>
                </c:pt>
                <c:pt idx="1613">
                  <c:v>2027.0</c:v>
                </c:pt>
                <c:pt idx="1614">
                  <c:v>2027.0</c:v>
                </c:pt>
                <c:pt idx="1615">
                  <c:v>2027.0</c:v>
                </c:pt>
                <c:pt idx="1616">
                  <c:v>2027.0</c:v>
                </c:pt>
                <c:pt idx="1617">
                  <c:v>2027.0</c:v>
                </c:pt>
                <c:pt idx="1618">
                  <c:v>2027.0</c:v>
                </c:pt>
                <c:pt idx="1619">
                  <c:v>2027.0</c:v>
                </c:pt>
                <c:pt idx="1620">
                  <c:v>2027.0</c:v>
                </c:pt>
                <c:pt idx="1621">
                  <c:v>2027.0</c:v>
                </c:pt>
                <c:pt idx="1622">
                  <c:v>2027.0</c:v>
                </c:pt>
                <c:pt idx="1623">
                  <c:v>2027.0</c:v>
                </c:pt>
                <c:pt idx="1624">
                  <c:v>2027.0</c:v>
                </c:pt>
                <c:pt idx="1625">
                  <c:v>2028.0</c:v>
                </c:pt>
                <c:pt idx="1626">
                  <c:v>2028.0</c:v>
                </c:pt>
                <c:pt idx="1627">
                  <c:v>2028.0</c:v>
                </c:pt>
                <c:pt idx="1628">
                  <c:v>2028.0</c:v>
                </c:pt>
                <c:pt idx="1629">
                  <c:v>2028.0</c:v>
                </c:pt>
                <c:pt idx="1630">
                  <c:v>2028.0</c:v>
                </c:pt>
                <c:pt idx="1631">
                  <c:v>2028.0</c:v>
                </c:pt>
                <c:pt idx="1632">
                  <c:v>2028.0</c:v>
                </c:pt>
                <c:pt idx="1633">
                  <c:v>2028.0</c:v>
                </c:pt>
                <c:pt idx="1634">
                  <c:v>2028.0</c:v>
                </c:pt>
                <c:pt idx="1635">
                  <c:v>2028.0</c:v>
                </c:pt>
                <c:pt idx="1636">
                  <c:v>2028.0</c:v>
                </c:pt>
                <c:pt idx="1637">
                  <c:v>2029.0</c:v>
                </c:pt>
                <c:pt idx="1638">
                  <c:v>2029.0</c:v>
                </c:pt>
                <c:pt idx="1639">
                  <c:v>2029.0</c:v>
                </c:pt>
                <c:pt idx="1640">
                  <c:v>2029.0</c:v>
                </c:pt>
                <c:pt idx="1641">
                  <c:v>2029.0</c:v>
                </c:pt>
                <c:pt idx="1642">
                  <c:v>2029.0</c:v>
                </c:pt>
                <c:pt idx="1643">
                  <c:v>2029.0</c:v>
                </c:pt>
                <c:pt idx="1644">
                  <c:v>2029.0</c:v>
                </c:pt>
                <c:pt idx="1645">
                  <c:v>2029.0</c:v>
                </c:pt>
                <c:pt idx="1646">
                  <c:v>2029.0</c:v>
                </c:pt>
                <c:pt idx="1647">
                  <c:v>2029.0</c:v>
                </c:pt>
                <c:pt idx="1648">
                  <c:v>2029.0</c:v>
                </c:pt>
                <c:pt idx="1649">
                  <c:v>2030.0</c:v>
                </c:pt>
                <c:pt idx="1650">
                  <c:v>2030.0</c:v>
                </c:pt>
                <c:pt idx="1651">
                  <c:v>2030.0</c:v>
                </c:pt>
                <c:pt idx="1652">
                  <c:v>2030.0</c:v>
                </c:pt>
                <c:pt idx="1653">
                  <c:v>2030.0</c:v>
                </c:pt>
                <c:pt idx="1654">
                  <c:v>2030.0</c:v>
                </c:pt>
                <c:pt idx="1655">
                  <c:v>2030.0</c:v>
                </c:pt>
                <c:pt idx="1656">
                  <c:v>2030.0</c:v>
                </c:pt>
                <c:pt idx="1657">
                  <c:v>2030.0</c:v>
                </c:pt>
                <c:pt idx="1658">
                  <c:v>2030.0</c:v>
                </c:pt>
                <c:pt idx="1659">
                  <c:v>2031.0</c:v>
                </c:pt>
                <c:pt idx="1660">
                  <c:v>2031.0</c:v>
                </c:pt>
                <c:pt idx="1661">
                  <c:v>2031.0</c:v>
                </c:pt>
                <c:pt idx="1662">
                  <c:v>2031.0</c:v>
                </c:pt>
                <c:pt idx="1663">
                  <c:v>2031.0</c:v>
                </c:pt>
                <c:pt idx="1664">
                  <c:v>2031.0</c:v>
                </c:pt>
                <c:pt idx="1665">
                  <c:v>2031.0</c:v>
                </c:pt>
                <c:pt idx="1666">
                  <c:v>2031.0</c:v>
                </c:pt>
                <c:pt idx="1667">
                  <c:v>2031.0</c:v>
                </c:pt>
                <c:pt idx="1668">
                  <c:v>2031.0</c:v>
                </c:pt>
                <c:pt idx="1669">
                  <c:v>2032.0</c:v>
                </c:pt>
                <c:pt idx="1670">
                  <c:v>2032.0</c:v>
                </c:pt>
                <c:pt idx="1671">
                  <c:v>2032.0</c:v>
                </c:pt>
                <c:pt idx="1672">
                  <c:v>2032.0</c:v>
                </c:pt>
                <c:pt idx="1673">
                  <c:v>2032.0</c:v>
                </c:pt>
                <c:pt idx="1674">
                  <c:v>2032.0</c:v>
                </c:pt>
                <c:pt idx="1675">
                  <c:v>2032.0</c:v>
                </c:pt>
                <c:pt idx="1676">
                  <c:v>2032.0</c:v>
                </c:pt>
                <c:pt idx="1677">
                  <c:v>2032.0</c:v>
                </c:pt>
                <c:pt idx="1678">
                  <c:v>2032.0</c:v>
                </c:pt>
                <c:pt idx="1679">
                  <c:v>2033.0</c:v>
                </c:pt>
                <c:pt idx="1680">
                  <c:v>2033.0</c:v>
                </c:pt>
                <c:pt idx="1681">
                  <c:v>2033.0</c:v>
                </c:pt>
                <c:pt idx="1682">
                  <c:v>2033.0</c:v>
                </c:pt>
                <c:pt idx="1683">
                  <c:v>2033.0</c:v>
                </c:pt>
                <c:pt idx="1684">
                  <c:v>2033.0</c:v>
                </c:pt>
                <c:pt idx="1685">
                  <c:v>2033.0</c:v>
                </c:pt>
                <c:pt idx="1686">
                  <c:v>2033.0</c:v>
                </c:pt>
                <c:pt idx="1687">
                  <c:v>2034.0</c:v>
                </c:pt>
                <c:pt idx="1688">
                  <c:v>2034.0</c:v>
                </c:pt>
                <c:pt idx="1689">
                  <c:v>2034.0</c:v>
                </c:pt>
                <c:pt idx="1690">
                  <c:v>2034.0</c:v>
                </c:pt>
                <c:pt idx="1691">
                  <c:v>2034.0</c:v>
                </c:pt>
                <c:pt idx="1692">
                  <c:v>2034.0</c:v>
                </c:pt>
                <c:pt idx="1693">
                  <c:v>2034.0</c:v>
                </c:pt>
                <c:pt idx="1694">
                  <c:v>2034.0</c:v>
                </c:pt>
                <c:pt idx="1695">
                  <c:v>2035.0</c:v>
                </c:pt>
                <c:pt idx="1696">
                  <c:v>2035.0</c:v>
                </c:pt>
                <c:pt idx="1697">
                  <c:v>2035.0</c:v>
                </c:pt>
                <c:pt idx="1698">
                  <c:v>2035.0</c:v>
                </c:pt>
                <c:pt idx="1699">
                  <c:v>2035.0</c:v>
                </c:pt>
                <c:pt idx="1700">
                  <c:v>2035.0</c:v>
                </c:pt>
                <c:pt idx="1701">
                  <c:v>2035.0</c:v>
                </c:pt>
                <c:pt idx="1702">
                  <c:v>2035.0</c:v>
                </c:pt>
                <c:pt idx="1703">
                  <c:v>2036.0</c:v>
                </c:pt>
                <c:pt idx="1704">
                  <c:v>2036.0</c:v>
                </c:pt>
                <c:pt idx="1705">
                  <c:v>2036.0</c:v>
                </c:pt>
                <c:pt idx="1706">
                  <c:v>2036.0</c:v>
                </c:pt>
                <c:pt idx="1707">
                  <c:v>2036.0</c:v>
                </c:pt>
                <c:pt idx="1708">
                  <c:v>2036.0</c:v>
                </c:pt>
                <c:pt idx="1709">
                  <c:v>2036.0</c:v>
                </c:pt>
                <c:pt idx="1710">
                  <c:v>2037.0</c:v>
                </c:pt>
                <c:pt idx="1711">
                  <c:v>2037.0</c:v>
                </c:pt>
                <c:pt idx="1712">
                  <c:v>2037.0</c:v>
                </c:pt>
                <c:pt idx="1713">
                  <c:v>2037.0</c:v>
                </c:pt>
                <c:pt idx="1714">
                  <c:v>2037.0</c:v>
                </c:pt>
                <c:pt idx="1715">
                  <c:v>2037.0</c:v>
                </c:pt>
                <c:pt idx="1716">
                  <c:v>2038.0</c:v>
                </c:pt>
                <c:pt idx="1717">
                  <c:v>2038.0</c:v>
                </c:pt>
                <c:pt idx="1718">
                  <c:v>2038.0</c:v>
                </c:pt>
                <c:pt idx="1719">
                  <c:v>2038.0</c:v>
                </c:pt>
                <c:pt idx="1720">
                  <c:v>2038.0</c:v>
                </c:pt>
                <c:pt idx="1721">
                  <c:v>2038.0</c:v>
                </c:pt>
                <c:pt idx="1722">
                  <c:v>2039.0</c:v>
                </c:pt>
                <c:pt idx="1723">
                  <c:v>2039.0</c:v>
                </c:pt>
                <c:pt idx="1724">
                  <c:v>2039.0</c:v>
                </c:pt>
                <c:pt idx="1725">
                  <c:v>2039.0</c:v>
                </c:pt>
                <c:pt idx="1726">
                  <c:v>2039.0</c:v>
                </c:pt>
                <c:pt idx="1727">
                  <c:v>2039.0</c:v>
                </c:pt>
                <c:pt idx="1728">
                  <c:v>2040.0</c:v>
                </c:pt>
                <c:pt idx="1729">
                  <c:v>2040.0</c:v>
                </c:pt>
                <c:pt idx="1730">
                  <c:v>2040.0</c:v>
                </c:pt>
                <c:pt idx="1731">
                  <c:v>2040.0</c:v>
                </c:pt>
                <c:pt idx="1732">
                  <c:v>2040.0</c:v>
                </c:pt>
                <c:pt idx="1733">
                  <c:v>2041.0</c:v>
                </c:pt>
                <c:pt idx="1734">
                  <c:v>2041.0</c:v>
                </c:pt>
                <c:pt idx="1735">
                  <c:v>2041.0</c:v>
                </c:pt>
                <c:pt idx="1736">
                  <c:v>2041.0</c:v>
                </c:pt>
                <c:pt idx="1737">
                  <c:v>2041.0</c:v>
                </c:pt>
                <c:pt idx="1738">
                  <c:v>2042.0</c:v>
                </c:pt>
                <c:pt idx="1739">
                  <c:v>2042.0</c:v>
                </c:pt>
                <c:pt idx="1740">
                  <c:v>2042.0</c:v>
                </c:pt>
                <c:pt idx="1741">
                  <c:v>2042.0</c:v>
                </c:pt>
                <c:pt idx="1742">
                  <c:v>2042.0</c:v>
                </c:pt>
                <c:pt idx="1743">
                  <c:v>2043.0</c:v>
                </c:pt>
                <c:pt idx="1744">
                  <c:v>2043.0</c:v>
                </c:pt>
                <c:pt idx="1745">
                  <c:v>2043.0</c:v>
                </c:pt>
                <c:pt idx="1746">
                  <c:v>2043.0</c:v>
                </c:pt>
                <c:pt idx="1747">
                  <c:v>2044.0</c:v>
                </c:pt>
                <c:pt idx="1748">
                  <c:v>2044.0</c:v>
                </c:pt>
                <c:pt idx="1749">
                  <c:v>2044.0</c:v>
                </c:pt>
                <c:pt idx="1750">
                  <c:v>2044.0</c:v>
                </c:pt>
                <c:pt idx="1751">
                  <c:v>2045.0</c:v>
                </c:pt>
                <c:pt idx="1752">
                  <c:v>2045.0</c:v>
                </c:pt>
                <c:pt idx="1753">
                  <c:v>2045.0</c:v>
                </c:pt>
                <c:pt idx="1754">
                  <c:v>2046.0</c:v>
                </c:pt>
                <c:pt idx="1755">
                  <c:v>2046.0</c:v>
                </c:pt>
                <c:pt idx="1756">
                  <c:v>2046.0</c:v>
                </c:pt>
                <c:pt idx="1757">
                  <c:v>2046.0</c:v>
                </c:pt>
                <c:pt idx="1758">
                  <c:v>2047.0</c:v>
                </c:pt>
                <c:pt idx="1759">
                  <c:v>2047.0</c:v>
                </c:pt>
                <c:pt idx="1760">
                  <c:v>2047.0</c:v>
                </c:pt>
                <c:pt idx="1761">
                  <c:v>2048.0</c:v>
                </c:pt>
                <c:pt idx="1762">
                  <c:v>2048.0</c:v>
                </c:pt>
                <c:pt idx="1763">
                  <c:v>2048.0</c:v>
                </c:pt>
                <c:pt idx="1764">
                  <c:v>2049.0</c:v>
                </c:pt>
                <c:pt idx="1765">
                  <c:v>2049.0</c:v>
                </c:pt>
                <c:pt idx="1766">
                  <c:v>2050.0</c:v>
                </c:pt>
                <c:pt idx="1767">
                  <c:v>2050.0</c:v>
                </c:pt>
                <c:pt idx="1768">
                  <c:v>2050.0</c:v>
                </c:pt>
                <c:pt idx="1769">
                  <c:v>2051.0</c:v>
                </c:pt>
                <c:pt idx="1770">
                  <c:v>2051.0</c:v>
                </c:pt>
                <c:pt idx="1771">
                  <c:v>2052.0</c:v>
                </c:pt>
                <c:pt idx="1772">
                  <c:v>2052.0</c:v>
                </c:pt>
                <c:pt idx="1773">
                  <c:v>2053.0</c:v>
                </c:pt>
                <c:pt idx="1774">
                  <c:v>2053.0</c:v>
                </c:pt>
                <c:pt idx="1775">
                  <c:v>2054.0</c:v>
                </c:pt>
                <c:pt idx="1776">
                  <c:v>2054.0</c:v>
                </c:pt>
                <c:pt idx="1777">
                  <c:v>2055.0</c:v>
                </c:pt>
                <c:pt idx="1778">
                  <c:v>2055.0</c:v>
                </c:pt>
                <c:pt idx="1779">
                  <c:v>2056.0</c:v>
                </c:pt>
                <c:pt idx="1780">
                  <c:v>2057.0</c:v>
                </c:pt>
                <c:pt idx="1781">
                  <c:v>2057.0</c:v>
                </c:pt>
                <c:pt idx="1782">
                  <c:v>2058.0</c:v>
                </c:pt>
                <c:pt idx="1783">
                  <c:v>2059.0</c:v>
                </c:pt>
                <c:pt idx="1784">
                  <c:v>2060.0</c:v>
                </c:pt>
                <c:pt idx="1785">
                  <c:v>2061.0</c:v>
                </c:pt>
                <c:pt idx="1786">
                  <c:v>2062.0</c:v>
                </c:pt>
                <c:pt idx="1787">
                  <c:v>2063.0</c:v>
                </c:pt>
                <c:pt idx="1788">
                  <c:v>2064.0</c:v>
                </c:pt>
                <c:pt idx="1789">
                  <c:v>2065.0</c:v>
                </c:pt>
                <c:pt idx="1790">
                  <c:v>2066.0</c:v>
                </c:pt>
                <c:pt idx="1791">
                  <c:v>2068.0</c:v>
                </c:pt>
                <c:pt idx="1792">
                  <c:v>2070.0</c:v>
                </c:pt>
                <c:pt idx="1793">
                  <c:v>2072.0</c:v>
                </c:pt>
                <c:pt idx="1794">
                  <c:v>2074.0</c:v>
                </c:pt>
                <c:pt idx="1795">
                  <c:v>2078.0</c:v>
                </c:pt>
                <c:pt idx="1796">
                  <c:v>2082.0</c:v>
                </c:pt>
                <c:pt idx="1797">
                  <c:v>2088.0</c:v>
                </c:pt>
                <c:pt idx="1798">
                  <c:v>2100.0</c:v>
                </c:pt>
                <c:pt idx="1799">
                  <c:v>2100.0</c:v>
                </c:pt>
                <c:pt idx="1800">
                  <c:v>2100.0</c:v>
                </c:pt>
                <c:pt idx="1801">
                  <c:v>2100.0</c:v>
                </c:pt>
                <c:pt idx="1802">
                  <c:v>2100.0</c:v>
                </c:pt>
                <c:pt idx="1803">
                  <c:v>2100.0</c:v>
                </c:pt>
                <c:pt idx="1804">
                  <c:v>2100.0</c:v>
                </c:pt>
                <c:pt idx="1805">
                  <c:v>2100.0</c:v>
                </c:pt>
                <c:pt idx="1806">
                  <c:v>2100.0</c:v>
                </c:pt>
                <c:pt idx="1807">
                  <c:v>2100.0</c:v>
                </c:pt>
                <c:pt idx="1808">
                  <c:v>2100.0</c:v>
                </c:pt>
                <c:pt idx="1809">
                  <c:v>2100.0</c:v>
                </c:pt>
                <c:pt idx="1810">
                  <c:v>2100.0</c:v>
                </c:pt>
                <c:pt idx="1811">
                  <c:v>2100.0</c:v>
                </c:pt>
                <c:pt idx="1812">
                  <c:v>2100.0</c:v>
                </c:pt>
                <c:pt idx="1813">
                  <c:v>2100.0</c:v>
                </c:pt>
                <c:pt idx="1814">
                  <c:v>2100.0</c:v>
                </c:pt>
                <c:pt idx="1815">
                  <c:v>2100.0</c:v>
                </c:pt>
                <c:pt idx="1816">
                  <c:v>2100.0</c:v>
                </c:pt>
                <c:pt idx="1817">
                  <c:v>2100.0</c:v>
                </c:pt>
                <c:pt idx="1818">
                  <c:v>2100.0</c:v>
                </c:pt>
                <c:pt idx="1819">
                  <c:v>2100.0</c:v>
                </c:pt>
                <c:pt idx="1820">
                  <c:v>2100.0</c:v>
                </c:pt>
                <c:pt idx="1821">
                  <c:v>2100.0</c:v>
                </c:pt>
                <c:pt idx="1822">
                  <c:v>2100.0</c:v>
                </c:pt>
                <c:pt idx="1823">
                  <c:v>2100.0</c:v>
                </c:pt>
                <c:pt idx="1824">
                  <c:v>2100.0</c:v>
                </c:pt>
                <c:pt idx="1825">
                  <c:v>2100.0</c:v>
                </c:pt>
                <c:pt idx="1826">
                  <c:v>2100.0</c:v>
                </c:pt>
                <c:pt idx="1827">
                  <c:v>2100.0</c:v>
                </c:pt>
                <c:pt idx="1828">
                  <c:v>2100.0</c:v>
                </c:pt>
                <c:pt idx="1829">
                  <c:v>2100.0</c:v>
                </c:pt>
                <c:pt idx="1830">
                  <c:v>2100.0</c:v>
                </c:pt>
                <c:pt idx="1831">
                  <c:v>2100.0</c:v>
                </c:pt>
                <c:pt idx="1832">
                  <c:v>2100.0</c:v>
                </c:pt>
                <c:pt idx="1833">
                  <c:v>2100.0</c:v>
                </c:pt>
                <c:pt idx="1834">
                  <c:v>2100.0</c:v>
                </c:pt>
                <c:pt idx="1835">
                  <c:v>2100.0</c:v>
                </c:pt>
                <c:pt idx="1836">
                  <c:v>2100.0</c:v>
                </c:pt>
                <c:pt idx="1837">
                  <c:v>2100.0</c:v>
                </c:pt>
                <c:pt idx="1838">
                  <c:v>2100.0</c:v>
                </c:pt>
                <c:pt idx="1839">
                  <c:v>2100.0</c:v>
                </c:pt>
                <c:pt idx="1840">
                  <c:v>2100.0</c:v>
                </c:pt>
                <c:pt idx="1841">
                  <c:v>2100.0</c:v>
                </c:pt>
                <c:pt idx="1842">
                  <c:v>2100.0</c:v>
                </c:pt>
                <c:pt idx="1843">
                  <c:v>2100.0</c:v>
                </c:pt>
                <c:pt idx="1844">
                  <c:v>2100.0</c:v>
                </c:pt>
                <c:pt idx="1845">
                  <c:v>2100.0</c:v>
                </c:pt>
                <c:pt idx="1846">
                  <c:v>2100.0</c:v>
                </c:pt>
                <c:pt idx="1847">
                  <c:v>2100.0</c:v>
                </c:pt>
                <c:pt idx="1848">
                  <c:v>2100.0</c:v>
                </c:pt>
                <c:pt idx="1849">
                  <c:v>2100.0</c:v>
                </c:pt>
                <c:pt idx="1850">
                  <c:v>2100.0</c:v>
                </c:pt>
                <c:pt idx="1851">
                  <c:v>2100.0</c:v>
                </c:pt>
                <c:pt idx="1852">
                  <c:v>2100.0</c:v>
                </c:pt>
                <c:pt idx="1853">
                  <c:v>2100.0</c:v>
                </c:pt>
                <c:pt idx="1854">
                  <c:v>2100.0</c:v>
                </c:pt>
                <c:pt idx="1855">
                  <c:v>2100.0</c:v>
                </c:pt>
                <c:pt idx="1856">
                  <c:v>2100.0</c:v>
                </c:pt>
                <c:pt idx="1857">
                  <c:v>2100.0</c:v>
                </c:pt>
                <c:pt idx="1858">
                  <c:v>2100.0</c:v>
                </c:pt>
                <c:pt idx="1859">
                  <c:v>2100.0</c:v>
                </c:pt>
                <c:pt idx="1860">
                  <c:v>2100.0</c:v>
                </c:pt>
                <c:pt idx="1861">
                  <c:v>2100.0</c:v>
                </c:pt>
                <c:pt idx="1862">
                  <c:v>2100.0</c:v>
                </c:pt>
                <c:pt idx="1863">
                  <c:v>2100.0</c:v>
                </c:pt>
                <c:pt idx="1864">
                  <c:v>2100.0</c:v>
                </c:pt>
                <c:pt idx="1865">
                  <c:v>2100.0</c:v>
                </c:pt>
                <c:pt idx="1866">
                  <c:v>2100.0</c:v>
                </c:pt>
                <c:pt idx="1867">
                  <c:v>2100.0</c:v>
                </c:pt>
                <c:pt idx="1868">
                  <c:v>2100.0</c:v>
                </c:pt>
                <c:pt idx="1869">
                  <c:v>2100.0</c:v>
                </c:pt>
                <c:pt idx="1870">
                  <c:v>2100.0</c:v>
                </c:pt>
                <c:pt idx="1871">
                  <c:v>2100.0</c:v>
                </c:pt>
                <c:pt idx="1872">
                  <c:v>2100.0</c:v>
                </c:pt>
                <c:pt idx="1873">
                  <c:v>2100.0</c:v>
                </c:pt>
                <c:pt idx="1874">
                  <c:v>2100.0</c:v>
                </c:pt>
                <c:pt idx="1875">
                  <c:v>2100.0</c:v>
                </c:pt>
                <c:pt idx="1876">
                  <c:v>2100.0</c:v>
                </c:pt>
                <c:pt idx="1877">
                  <c:v>2100.0</c:v>
                </c:pt>
                <c:pt idx="1878">
                  <c:v>2100.0</c:v>
                </c:pt>
                <c:pt idx="1879">
                  <c:v>2100.0</c:v>
                </c:pt>
                <c:pt idx="1880">
                  <c:v>2100.0</c:v>
                </c:pt>
                <c:pt idx="1881">
                  <c:v>2100.0</c:v>
                </c:pt>
                <c:pt idx="1882">
                  <c:v>2100.0</c:v>
                </c:pt>
                <c:pt idx="1883">
                  <c:v>2100.0</c:v>
                </c:pt>
                <c:pt idx="1884">
                  <c:v>2100.0</c:v>
                </c:pt>
                <c:pt idx="1885">
                  <c:v>2100.0</c:v>
                </c:pt>
                <c:pt idx="1886">
                  <c:v>2100.0</c:v>
                </c:pt>
                <c:pt idx="1887">
                  <c:v>2100.0</c:v>
                </c:pt>
                <c:pt idx="1888">
                  <c:v>2100.0</c:v>
                </c:pt>
                <c:pt idx="1889">
                  <c:v>2100.0</c:v>
                </c:pt>
                <c:pt idx="1890">
                  <c:v>2100.0</c:v>
                </c:pt>
                <c:pt idx="1891">
                  <c:v>2100.0</c:v>
                </c:pt>
                <c:pt idx="1892">
                  <c:v>2100.0</c:v>
                </c:pt>
                <c:pt idx="1893">
                  <c:v>2100.0</c:v>
                </c:pt>
                <c:pt idx="1894">
                  <c:v>2100.0</c:v>
                </c:pt>
                <c:pt idx="1895">
                  <c:v>2100.0</c:v>
                </c:pt>
                <c:pt idx="1896">
                  <c:v>2100.0</c:v>
                </c:pt>
                <c:pt idx="1897">
                  <c:v>2100.0</c:v>
                </c:pt>
                <c:pt idx="1898">
                  <c:v>2100.0</c:v>
                </c:pt>
                <c:pt idx="1899">
                  <c:v>2100.0</c:v>
                </c:pt>
                <c:pt idx="1900">
                  <c:v>2100.0</c:v>
                </c:pt>
                <c:pt idx="1901">
                  <c:v>2100.0</c:v>
                </c:pt>
                <c:pt idx="1902">
                  <c:v>2100.0</c:v>
                </c:pt>
                <c:pt idx="1903">
                  <c:v>2100.0</c:v>
                </c:pt>
                <c:pt idx="1904">
                  <c:v>2100.0</c:v>
                </c:pt>
                <c:pt idx="1905">
                  <c:v>2100.0</c:v>
                </c:pt>
                <c:pt idx="1906">
                  <c:v>2100.0</c:v>
                </c:pt>
                <c:pt idx="1907">
                  <c:v>2100.0</c:v>
                </c:pt>
                <c:pt idx="1908">
                  <c:v>2100.0</c:v>
                </c:pt>
                <c:pt idx="1909">
                  <c:v>2100.0</c:v>
                </c:pt>
                <c:pt idx="1910">
                  <c:v>2100.0</c:v>
                </c:pt>
                <c:pt idx="1911">
                  <c:v>2100.0</c:v>
                </c:pt>
                <c:pt idx="1912">
                  <c:v>2100.0</c:v>
                </c:pt>
                <c:pt idx="1913">
                  <c:v>2100.0</c:v>
                </c:pt>
                <c:pt idx="1914">
                  <c:v>2100.0</c:v>
                </c:pt>
                <c:pt idx="1915">
                  <c:v>2100.0</c:v>
                </c:pt>
                <c:pt idx="1916">
                  <c:v>2100.0</c:v>
                </c:pt>
                <c:pt idx="1917">
                  <c:v>2100.0</c:v>
                </c:pt>
                <c:pt idx="1918">
                  <c:v>2100.0</c:v>
                </c:pt>
                <c:pt idx="1919">
                  <c:v>2100.0</c:v>
                </c:pt>
                <c:pt idx="1920">
                  <c:v>2100.0</c:v>
                </c:pt>
                <c:pt idx="1921">
                  <c:v>2100.0</c:v>
                </c:pt>
                <c:pt idx="1922">
                  <c:v>2100.0</c:v>
                </c:pt>
                <c:pt idx="1923">
                  <c:v>2100.0</c:v>
                </c:pt>
                <c:pt idx="1924">
                  <c:v>2100.0</c:v>
                </c:pt>
                <c:pt idx="1925">
                  <c:v>2100.0</c:v>
                </c:pt>
                <c:pt idx="1926">
                  <c:v>2100.0</c:v>
                </c:pt>
                <c:pt idx="1927">
                  <c:v>2100.0</c:v>
                </c:pt>
                <c:pt idx="1928">
                  <c:v>2100.0</c:v>
                </c:pt>
                <c:pt idx="1929">
                  <c:v>2100.0</c:v>
                </c:pt>
                <c:pt idx="1930">
                  <c:v>2100.0</c:v>
                </c:pt>
                <c:pt idx="1931">
                  <c:v>2100.0</c:v>
                </c:pt>
                <c:pt idx="1932">
                  <c:v>2100.0</c:v>
                </c:pt>
                <c:pt idx="1933">
                  <c:v>2100.0</c:v>
                </c:pt>
                <c:pt idx="1934">
                  <c:v>2100.0</c:v>
                </c:pt>
                <c:pt idx="1935">
                  <c:v>2100.0</c:v>
                </c:pt>
                <c:pt idx="1936">
                  <c:v>2100.0</c:v>
                </c:pt>
                <c:pt idx="1937">
                  <c:v>2100.0</c:v>
                </c:pt>
                <c:pt idx="1938">
                  <c:v>2100.0</c:v>
                </c:pt>
                <c:pt idx="1939">
                  <c:v>2100.0</c:v>
                </c:pt>
                <c:pt idx="1940">
                  <c:v>2100.0</c:v>
                </c:pt>
                <c:pt idx="1941">
                  <c:v>2100.0</c:v>
                </c:pt>
                <c:pt idx="1942">
                  <c:v>2100.0</c:v>
                </c:pt>
                <c:pt idx="1943">
                  <c:v>2100.0</c:v>
                </c:pt>
                <c:pt idx="1944">
                  <c:v>2100.0</c:v>
                </c:pt>
                <c:pt idx="1945">
                  <c:v>2100.0</c:v>
                </c:pt>
                <c:pt idx="1946">
                  <c:v>2100.0</c:v>
                </c:pt>
                <c:pt idx="1947">
                  <c:v>2100.0</c:v>
                </c:pt>
                <c:pt idx="1948">
                  <c:v>2100.0</c:v>
                </c:pt>
                <c:pt idx="1949">
                  <c:v>2100.0</c:v>
                </c:pt>
                <c:pt idx="1950">
                  <c:v>2100.0</c:v>
                </c:pt>
                <c:pt idx="1951">
                  <c:v>2100.0</c:v>
                </c:pt>
                <c:pt idx="1952">
                  <c:v>2100.0</c:v>
                </c:pt>
                <c:pt idx="1953">
                  <c:v>2100.0</c:v>
                </c:pt>
                <c:pt idx="1954">
                  <c:v>2100.0</c:v>
                </c:pt>
                <c:pt idx="1955">
                  <c:v>2100.0</c:v>
                </c:pt>
                <c:pt idx="1956">
                  <c:v>2100.0</c:v>
                </c:pt>
                <c:pt idx="1957">
                  <c:v>2100.0</c:v>
                </c:pt>
                <c:pt idx="1958">
                  <c:v>2100.0</c:v>
                </c:pt>
                <c:pt idx="1959">
                  <c:v>2100.0</c:v>
                </c:pt>
                <c:pt idx="1960">
                  <c:v>2100.0</c:v>
                </c:pt>
                <c:pt idx="1961">
                  <c:v>2100.0</c:v>
                </c:pt>
                <c:pt idx="1962">
                  <c:v>2100.0</c:v>
                </c:pt>
                <c:pt idx="1963">
                  <c:v>2100.0</c:v>
                </c:pt>
                <c:pt idx="1964">
                  <c:v>2100.0</c:v>
                </c:pt>
                <c:pt idx="1965">
                  <c:v>2100.0</c:v>
                </c:pt>
                <c:pt idx="1966">
                  <c:v>2100.0</c:v>
                </c:pt>
                <c:pt idx="1967">
                  <c:v>2100.0</c:v>
                </c:pt>
                <c:pt idx="1968">
                  <c:v>2100.0</c:v>
                </c:pt>
                <c:pt idx="1969">
                  <c:v>2100.0</c:v>
                </c:pt>
                <c:pt idx="1970">
                  <c:v>2100.0</c:v>
                </c:pt>
                <c:pt idx="1971">
                  <c:v>2100.0</c:v>
                </c:pt>
                <c:pt idx="1972">
                  <c:v>2100.0</c:v>
                </c:pt>
                <c:pt idx="1973">
                  <c:v>2100.0</c:v>
                </c:pt>
                <c:pt idx="1974">
                  <c:v>2100.0</c:v>
                </c:pt>
                <c:pt idx="1975">
                  <c:v>2100.0</c:v>
                </c:pt>
                <c:pt idx="1976">
                  <c:v>2100.0</c:v>
                </c:pt>
                <c:pt idx="1977">
                  <c:v>2100.0</c:v>
                </c:pt>
                <c:pt idx="1978">
                  <c:v>2100.0</c:v>
                </c:pt>
                <c:pt idx="1979">
                  <c:v>2100.0</c:v>
                </c:pt>
                <c:pt idx="1980">
                  <c:v>2100.0</c:v>
                </c:pt>
                <c:pt idx="1981">
                  <c:v>2100.0</c:v>
                </c:pt>
                <c:pt idx="1982">
                  <c:v>2100.0</c:v>
                </c:pt>
                <c:pt idx="1983">
                  <c:v>2100.0</c:v>
                </c:pt>
                <c:pt idx="1984">
                  <c:v>2100.0</c:v>
                </c:pt>
                <c:pt idx="1985">
                  <c:v>2100.0</c:v>
                </c:pt>
                <c:pt idx="1986">
                  <c:v>2100.0</c:v>
                </c:pt>
                <c:pt idx="1987">
                  <c:v>2100.0</c:v>
                </c:pt>
                <c:pt idx="1988">
                  <c:v>2100.0</c:v>
                </c:pt>
                <c:pt idx="1989">
                  <c:v>2100.0</c:v>
                </c:pt>
                <c:pt idx="1990">
                  <c:v>2100.0</c:v>
                </c:pt>
                <c:pt idx="1991">
                  <c:v>2100.0</c:v>
                </c:pt>
                <c:pt idx="1992">
                  <c:v>2100.0</c:v>
                </c:pt>
                <c:pt idx="1993">
                  <c:v>2100.0</c:v>
                </c:pt>
                <c:pt idx="1994">
                  <c:v>2100.0</c:v>
                </c:pt>
                <c:pt idx="1995">
                  <c:v>2100.0</c:v>
                </c:pt>
                <c:pt idx="1996">
                  <c:v>2100.0</c:v>
                </c:pt>
                <c:pt idx="1997">
                  <c:v>2100.0</c:v>
                </c:pt>
                <c:pt idx="1998">
                  <c:v>2100.0</c:v>
                </c:pt>
                <c:pt idx="1999">
                  <c:v>2100.0</c:v>
                </c:pt>
                <c:pt idx="2000">
                  <c:v>2100.0</c:v>
                </c:pt>
                <c:pt idx="2001">
                  <c:v>2100.0</c:v>
                </c:pt>
                <c:pt idx="2002">
                  <c:v>2100.0</c:v>
                </c:pt>
                <c:pt idx="2003">
                  <c:v>2100.0</c:v>
                </c:pt>
                <c:pt idx="2004">
                  <c:v>2100.0</c:v>
                </c:pt>
                <c:pt idx="2005">
                  <c:v>2100.0</c:v>
                </c:pt>
                <c:pt idx="2006">
                  <c:v>2100.0</c:v>
                </c:pt>
                <c:pt idx="2007">
                  <c:v>2100.0</c:v>
                </c:pt>
                <c:pt idx="2008">
                  <c:v>2100.0</c:v>
                </c:pt>
                <c:pt idx="2009">
                  <c:v>2100.0</c:v>
                </c:pt>
                <c:pt idx="2010">
                  <c:v>2100.0</c:v>
                </c:pt>
                <c:pt idx="2011">
                  <c:v>2100.0</c:v>
                </c:pt>
                <c:pt idx="2012">
                  <c:v>2100.0</c:v>
                </c:pt>
                <c:pt idx="2013">
                  <c:v>2100.0</c:v>
                </c:pt>
                <c:pt idx="2014">
                  <c:v>2100.0</c:v>
                </c:pt>
                <c:pt idx="2015">
                  <c:v>2100.0</c:v>
                </c:pt>
                <c:pt idx="2016">
                  <c:v>2100.0</c:v>
                </c:pt>
                <c:pt idx="2017">
                  <c:v>2100.0</c:v>
                </c:pt>
                <c:pt idx="2018">
                  <c:v>2100.0</c:v>
                </c:pt>
                <c:pt idx="2019">
                  <c:v>2100.0</c:v>
                </c:pt>
                <c:pt idx="2020">
                  <c:v>2100.0</c:v>
                </c:pt>
                <c:pt idx="2021">
                  <c:v>2100.0</c:v>
                </c:pt>
                <c:pt idx="2022">
                  <c:v>2100.0</c:v>
                </c:pt>
                <c:pt idx="2023">
                  <c:v>2100.0</c:v>
                </c:pt>
                <c:pt idx="2024">
                  <c:v>2100.0</c:v>
                </c:pt>
                <c:pt idx="2025">
                  <c:v>2100.0</c:v>
                </c:pt>
                <c:pt idx="2026">
                  <c:v>2100.0</c:v>
                </c:pt>
                <c:pt idx="2027">
                  <c:v>2100.0</c:v>
                </c:pt>
                <c:pt idx="2028">
                  <c:v>2100.0</c:v>
                </c:pt>
                <c:pt idx="2029">
                  <c:v>2100.0</c:v>
                </c:pt>
                <c:pt idx="2030">
                  <c:v>2100.0</c:v>
                </c:pt>
                <c:pt idx="2031">
                  <c:v>2100.0</c:v>
                </c:pt>
                <c:pt idx="2032">
                  <c:v>2100.0</c:v>
                </c:pt>
                <c:pt idx="2033">
                  <c:v>2100.0</c:v>
                </c:pt>
                <c:pt idx="2034">
                  <c:v>2100.0</c:v>
                </c:pt>
                <c:pt idx="2035">
                  <c:v>2100.0</c:v>
                </c:pt>
                <c:pt idx="2036">
                  <c:v>2100.0</c:v>
                </c:pt>
                <c:pt idx="2037">
                  <c:v>2100.0</c:v>
                </c:pt>
                <c:pt idx="2038">
                  <c:v>2100.0</c:v>
                </c:pt>
                <c:pt idx="2039">
                  <c:v>2100.0</c:v>
                </c:pt>
                <c:pt idx="2040">
                  <c:v>2100.0</c:v>
                </c:pt>
                <c:pt idx="2041">
                  <c:v>2100.0</c:v>
                </c:pt>
                <c:pt idx="2042">
                  <c:v>2100.0</c:v>
                </c:pt>
                <c:pt idx="2043">
                  <c:v>2100.0</c:v>
                </c:pt>
                <c:pt idx="2044">
                  <c:v>2100.0</c:v>
                </c:pt>
                <c:pt idx="2045">
                  <c:v>2100.0</c:v>
                </c:pt>
                <c:pt idx="2046">
                  <c:v>2100.0</c:v>
                </c:pt>
                <c:pt idx="2047">
                  <c:v>2100.0</c:v>
                </c:pt>
                <c:pt idx="2048">
                  <c:v>2100.0</c:v>
                </c:pt>
                <c:pt idx="2049">
                  <c:v>2100.0</c:v>
                </c:pt>
                <c:pt idx="2050">
                  <c:v>2100.0</c:v>
                </c:pt>
                <c:pt idx="2051">
                  <c:v>2100.0</c:v>
                </c:pt>
                <c:pt idx="2052">
                  <c:v>2100.0</c:v>
                </c:pt>
                <c:pt idx="2053">
                  <c:v>2100.0</c:v>
                </c:pt>
                <c:pt idx="2054">
                  <c:v>2100.0</c:v>
                </c:pt>
                <c:pt idx="2055">
                  <c:v>2100.0</c:v>
                </c:pt>
                <c:pt idx="2056">
                  <c:v>2100.0</c:v>
                </c:pt>
                <c:pt idx="2057">
                  <c:v>2100.0</c:v>
                </c:pt>
                <c:pt idx="2058">
                  <c:v>2100.0</c:v>
                </c:pt>
                <c:pt idx="2059">
                  <c:v>2100.0</c:v>
                </c:pt>
                <c:pt idx="2060">
                  <c:v>2100.0</c:v>
                </c:pt>
                <c:pt idx="2061">
                  <c:v>2100.0</c:v>
                </c:pt>
                <c:pt idx="2062">
                  <c:v>2100.0</c:v>
                </c:pt>
                <c:pt idx="2063">
                  <c:v>2100.0</c:v>
                </c:pt>
                <c:pt idx="2064">
                  <c:v>2100.0</c:v>
                </c:pt>
                <c:pt idx="2065">
                  <c:v>2100.0</c:v>
                </c:pt>
                <c:pt idx="2066">
                  <c:v>2100.0</c:v>
                </c:pt>
                <c:pt idx="2067">
                  <c:v>2100.0</c:v>
                </c:pt>
                <c:pt idx="2068">
                  <c:v>2100.0</c:v>
                </c:pt>
                <c:pt idx="2069">
                  <c:v>2100.0</c:v>
                </c:pt>
                <c:pt idx="2070">
                  <c:v>2100.0</c:v>
                </c:pt>
                <c:pt idx="2071">
                  <c:v>2100.0</c:v>
                </c:pt>
                <c:pt idx="2072">
                  <c:v>2100.0</c:v>
                </c:pt>
                <c:pt idx="2073">
                  <c:v>2100.0</c:v>
                </c:pt>
                <c:pt idx="2074">
                  <c:v>2100.0</c:v>
                </c:pt>
                <c:pt idx="2075">
                  <c:v>2100.0</c:v>
                </c:pt>
                <c:pt idx="2076">
                  <c:v>2100.0</c:v>
                </c:pt>
                <c:pt idx="2077">
                  <c:v>2100.0</c:v>
                </c:pt>
                <c:pt idx="2078">
                  <c:v>2100.0</c:v>
                </c:pt>
                <c:pt idx="2079">
                  <c:v>2100.0</c:v>
                </c:pt>
                <c:pt idx="2080">
                  <c:v>2100.0</c:v>
                </c:pt>
                <c:pt idx="2081">
                  <c:v>2100.0</c:v>
                </c:pt>
                <c:pt idx="2082">
                  <c:v>2100.0</c:v>
                </c:pt>
                <c:pt idx="2083">
                  <c:v>2100.0</c:v>
                </c:pt>
                <c:pt idx="2084">
                  <c:v>2100.0</c:v>
                </c:pt>
                <c:pt idx="2085">
                  <c:v>2100.0</c:v>
                </c:pt>
                <c:pt idx="2086">
                  <c:v>2100.0</c:v>
                </c:pt>
                <c:pt idx="2087">
                  <c:v>2100.0</c:v>
                </c:pt>
                <c:pt idx="2088">
                  <c:v>2100.0</c:v>
                </c:pt>
                <c:pt idx="2089">
                  <c:v>2100.0</c:v>
                </c:pt>
                <c:pt idx="2090">
                  <c:v>2100.0</c:v>
                </c:pt>
                <c:pt idx="2091">
                  <c:v>2100.0</c:v>
                </c:pt>
                <c:pt idx="2092">
                  <c:v>2100.0</c:v>
                </c:pt>
                <c:pt idx="2093">
                  <c:v>2100.0</c:v>
                </c:pt>
                <c:pt idx="2094">
                  <c:v>2100.0</c:v>
                </c:pt>
                <c:pt idx="2095">
                  <c:v>2100.0</c:v>
                </c:pt>
                <c:pt idx="2096">
                  <c:v>2100.0</c:v>
                </c:pt>
                <c:pt idx="2097">
                  <c:v>2100.0</c:v>
                </c:pt>
                <c:pt idx="2098">
                  <c:v>2100.0</c:v>
                </c:pt>
                <c:pt idx="2099">
                  <c:v>2100.0</c:v>
                </c:pt>
                <c:pt idx="2100">
                  <c:v>2100.0</c:v>
                </c:pt>
                <c:pt idx="2101">
                  <c:v>2100.0</c:v>
                </c:pt>
                <c:pt idx="2102">
                  <c:v>2100.0</c:v>
                </c:pt>
                <c:pt idx="2103">
                  <c:v>2100.0</c:v>
                </c:pt>
                <c:pt idx="2104">
                  <c:v>2100.0</c:v>
                </c:pt>
                <c:pt idx="2105">
                  <c:v>2100.0</c:v>
                </c:pt>
                <c:pt idx="2106">
                  <c:v>2100.0</c:v>
                </c:pt>
                <c:pt idx="2107">
                  <c:v>2100.0</c:v>
                </c:pt>
                <c:pt idx="2108">
                  <c:v>2100.0</c:v>
                </c:pt>
                <c:pt idx="2109">
                  <c:v>2100.0</c:v>
                </c:pt>
                <c:pt idx="2110">
                  <c:v>2100.0</c:v>
                </c:pt>
                <c:pt idx="2111">
                  <c:v>2100.0</c:v>
                </c:pt>
                <c:pt idx="2112">
                  <c:v>2100.0</c:v>
                </c:pt>
                <c:pt idx="2113">
                  <c:v>2100.0</c:v>
                </c:pt>
                <c:pt idx="2114">
                  <c:v>2100.0</c:v>
                </c:pt>
                <c:pt idx="2115">
                  <c:v>2100.0</c:v>
                </c:pt>
                <c:pt idx="2116">
                  <c:v>2100.0</c:v>
                </c:pt>
                <c:pt idx="2117">
                  <c:v>2100.0</c:v>
                </c:pt>
                <c:pt idx="2118">
                  <c:v>2100.0</c:v>
                </c:pt>
                <c:pt idx="2119">
                  <c:v>2100.0</c:v>
                </c:pt>
                <c:pt idx="2120">
                  <c:v>2100.0</c:v>
                </c:pt>
                <c:pt idx="2121">
                  <c:v>2100.0</c:v>
                </c:pt>
                <c:pt idx="2122">
                  <c:v>2100.0</c:v>
                </c:pt>
                <c:pt idx="2123">
                  <c:v>2100.0</c:v>
                </c:pt>
                <c:pt idx="2124">
                  <c:v>2100.0</c:v>
                </c:pt>
                <c:pt idx="2125">
                  <c:v>2100.0</c:v>
                </c:pt>
                <c:pt idx="2126">
                  <c:v>2100.0</c:v>
                </c:pt>
                <c:pt idx="2127">
                  <c:v>2100.0</c:v>
                </c:pt>
                <c:pt idx="2128">
                  <c:v>2100.0</c:v>
                </c:pt>
                <c:pt idx="2129">
                  <c:v>2100.0</c:v>
                </c:pt>
                <c:pt idx="2130">
                  <c:v>2100.0</c:v>
                </c:pt>
                <c:pt idx="2131">
                  <c:v>2100.0</c:v>
                </c:pt>
                <c:pt idx="2132">
                  <c:v>2100.0</c:v>
                </c:pt>
                <c:pt idx="2133">
                  <c:v>2100.0</c:v>
                </c:pt>
                <c:pt idx="2134">
                  <c:v>2100.0</c:v>
                </c:pt>
                <c:pt idx="2135">
                  <c:v>2100.0</c:v>
                </c:pt>
                <c:pt idx="2136">
                  <c:v>2100.0</c:v>
                </c:pt>
                <c:pt idx="2137">
                  <c:v>2100.0</c:v>
                </c:pt>
                <c:pt idx="2138">
                  <c:v>2100.0</c:v>
                </c:pt>
                <c:pt idx="2139">
                  <c:v>2100.0</c:v>
                </c:pt>
                <c:pt idx="2140">
                  <c:v>2100.0</c:v>
                </c:pt>
                <c:pt idx="2141">
                  <c:v>2100.0</c:v>
                </c:pt>
                <c:pt idx="2142">
                  <c:v>2100.0</c:v>
                </c:pt>
                <c:pt idx="2143">
                  <c:v>2100.0</c:v>
                </c:pt>
                <c:pt idx="2144">
                  <c:v>2100.0</c:v>
                </c:pt>
                <c:pt idx="2145">
                  <c:v>2100.0</c:v>
                </c:pt>
                <c:pt idx="2146">
                  <c:v>2100.0</c:v>
                </c:pt>
                <c:pt idx="2147">
                  <c:v>2100.0</c:v>
                </c:pt>
                <c:pt idx="2148">
                  <c:v>2100.0</c:v>
                </c:pt>
                <c:pt idx="2149">
                  <c:v>2100.0</c:v>
                </c:pt>
                <c:pt idx="2150">
                  <c:v>2100.0</c:v>
                </c:pt>
                <c:pt idx="2151">
                  <c:v>2100.0</c:v>
                </c:pt>
                <c:pt idx="2152">
                  <c:v>2100.0</c:v>
                </c:pt>
                <c:pt idx="2153">
                  <c:v>2100.0</c:v>
                </c:pt>
                <c:pt idx="2154">
                  <c:v>2100.0</c:v>
                </c:pt>
                <c:pt idx="2155">
                  <c:v>2100.0</c:v>
                </c:pt>
                <c:pt idx="2156">
                  <c:v>2100.0</c:v>
                </c:pt>
                <c:pt idx="2157">
                  <c:v>2100.0</c:v>
                </c:pt>
                <c:pt idx="2158">
                  <c:v>2100.0</c:v>
                </c:pt>
                <c:pt idx="2159">
                  <c:v>2100.0</c:v>
                </c:pt>
                <c:pt idx="2160">
                  <c:v>2100.0</c:v>
                </c:pt>
                <c:pt idx="2161">
                  <c:v>2100.0</c:v>
                </c:pt>
                <c:pt idx="2162">
                  <c:v>2100.0</c:v>
                </c:pt>
                <c:pt idx="2163">
                  <c:v>2100.0</c:v>
                </c:pt>
                <c:pt idx="2164">
                  <c:v>2100.0</c:v>
                </c:pt>
                <c:pt idx="2165">
                  <c:v>2100.0</c:v>
                </c:pt>
                <c:pt idx="2166">
                  <c:v>2100.0</c:v>
                </c:pt>
                <c:pt idx="2167">
                  <c:v>2100.0</c:v>
                </c:pt>
                <c:pt idx="2168">
                  <c:v>2100.0</c:v>
                </c:pt>
                <c:pt idx="2169">
                  <c:v>2100.0</c:v>
                </c:pt>
                <c:pt idx="2170">
                  <c:v>2100.0</c:v>
                </c:pt>
                <c:pt idx="2171">
                  <c:v>2100.0</c:v>
                </c:pt>
                <c:pt idx="2172">
                  <c:v>2100.0</c:v>
                </c:pt>
                <c:pt idx="2173">
                  <c:v>2100.0</c:v>
                </c:pt>
                <c:pt idx="2174">
                  <c:v>2100.0</c:v>
                </c:pt>
                <c:pt idx="2175">
                  <c:v>2100.0</c:v>
                </c:pt>
                <c:pt idx="2176">
                  <c:v>2100.0</c:v>
                </c:pt>
                <c:pt idx="2177">
                  <c:v>2100.0</c:v>
                </c:pt>
                <c:pt idx="2178">
                  <c:v>2100.0</c:v>
                </c:pt>
                <c:pt idx="2179">
                  <c:v>2100.0</c:v>
                </c:pt>
                <c:pt idx="2180">
                  <c:v>2100.0</c:v>
                </c:pt>
                <c:pt idx="2181">
                  <c:v>2100.0</c:v>
                </c:pt>
                <c:pt idx="2182">
                  <c:v>2100.0</c:v>
                </c:pt>
                <c:pt idx="2183">
                  <c:v>2100.0</c:v>
                </c:pt>
                <c:pt idx="2184">
                  <c:v>2100.0</c:v>
                </c:pt>
                <c:pt idx="2185">
                  <c:v>2100.0</c:v>
                </c:pt>
                <c:pt idx="2186">
                  <c:v>2100.0</c:v>
                </c:pt>
                <c:pt idx="2187">
                  <c:v>2100.0</c:v>
                </c:pt>
                <c:pt idx="2188">
                  <c:v>2100.0</c:v>
                </c:pt>
                <c:pt idx="2189">
                  <c:v>2100.0</c:v>
                </c:pt>
                <c:pt idx="2190">
                  <c:v>2100.0</c:v>
                </c:pt>
                <c:pt idx="2191">
                  <c:v>2100.0</c:v>
                </c:pt>
                <c:pt idx="2192">
                  <c:v>2100.0</c:v>
                </c:pt>
                <c:pt idx="2193">
                  <c:v>2100.0</c:v>
                </c:pt>
                <c:pt idx="2194">
                  <c:v>2100.0</c:v>
                </c:pt>
                <c:pt idx="2195">
                  <c:v>2100.0</c:v>
                </c:pt>
                <c:pt idx="2196">
                  <c:v>2100.0</c:v>
                </c:pt>
                <c:pt idx="2197">
                  <c:v>2100.0</c:v>
                </c:pt>
                <c:pt idx="2198">
                  <c:v>2100.0</c:v>
                </c:pt>
                <c:pt idx="2199">
                  <c:v>2100.0</c:v>
                </c:pt>
                <c:pt idx="2200">
                  <c:v>2100.0</c:v>
                </c:pt>
                <c:pt idx="2201">
                  <c:v>2100.0</c:v>
                </c:pt>
                <c:pt idx="2202">
                  <c:v>2100.0</c:v>
                </c:pt>
                <c:pt idx="2203">
                  <c:v>2100.0</c:v>
                </c:pt>
                <c:pt idx="2204">
                  <c:v>2100.0</c:v>
                </c:pt>
                <c:pt idx="2205">
                  <c:v>2100.0</c:v>
                </c:pt>
                <c:pt idx="2206">
                  <c:v>2100.0</c:v>
                </c:pt>
                <c:pt idx="2207">
                  <c:v>2100.0</c:v>
                </c:pt>
                <c:pt idx="2208">
                  <c:v>2100.0</c:v>
                </c:pt>
                <c:pt idx="2209">
                  <c:v>2100.0</c:v>
                </c:pt>
                <c:pt idx="2210">
                  <c:v>2100.0</c:v>
                </c:pt>
                <c:pt idx="2211">
                  <c:v>2100.0</c:v>
                </c:pt>
                <c:pt idx="2212">
                  <c:v>2100.0</c:v>
                </c:pt>
                <c:pt idx="2213">
                  <c:v>2100.0</c:v>
                </c:pt>
                <c:pt idx="2214">
                  <c:v>2100.0</c:v>
                </c:pt>
                <c:pt idx="2215">
                  <c:v>2100.0</c:v>
                </c:pt>
                <c:pt idx="2216">
                  <c:v>2100.0</c:v>
                </c:pt>
                <c:pt idx="2217">
                  <c:v>2100.0</c:v>
                </c:pt>
                <c:pt idx="2218">
                  <c:v>2100.0</c:v>
                </c:pt>
                <c:pt idx="2219">
                  <c:v>2100.0</c:v>
                </c:pt>
                <c:pt idx="2220">
                  <c:v>2100.0</c:v>
                </c:pt>
                <c:pt idx="2221">
                  <c:v>2100.0</c:v>
                </c:pt>
                <c:pt idx="2222">
                  <c:v>2100.0</c:v>
                </c:pt>
                <c:pt idx="2223">
                  <c:v>2100.0</c:v>
                </c:pt>
                <c:pt idx="2224">
                  <c:v>2100.0</c:v>
                </c:pt>
                <c:pt idx="2225">
                  <c:v>2100.0</c:v>
                </c:pt>
                <c:pt idx="2226">
                  <c:v>2100.0</c:v>
                </c:pt>
                <c:pt idx="2227">
                  <c:v>2100.0</c:v>
                </c:pt>
                <c:pt idx="2228">
                  <c:v>2100.0</c:v>
                </c:pt>
                <c:pt idx="2229">
                  <c:v>2100.0</c:v>
                </c:pt>
                <c:pt idx="2230">
                  <c:v>2100.0</c:v>
                </c:pt>
                <c:pt idx="2231">
                  <c:v>2100.0</c:v>
                </c:pt>
                <c:pt idx="2232">
                  <c:v>2100.0</c:v>
                </c:pt>
                <c:pt idx="2233">
                  <c:v>2100.0</c:v>
                </c:pt>
                <c:pt idx="2234">
                  <c:v>2100.0</c:v>
                </c:pt>
                <c:pt idx="2235">
                  <c:v>2100.0</c:v>
                </c:pt>
                <c:pt idx="2236">
                  <c:v>2100.0</c:v>
                </c:pt>
                <c:pt idx="2237">
                  <c:v>2100.0</c:v>
                </c:pt>
                <c:pt idx="2238">
                  <c:v>2100.0</c:v>
                </c:pt>
                <c:pt idx="2239">
                  <c:v>2100.0</c:v>
                </c:pt>
                <c:pt idx="2240">
                  <c:v>2100.0</c:v>
                </c:pt>
                <c:pt idx="2241">
                  <c:v>2100.0</c:v>
                </c:pt>
                <c:pt idx="2242">
                  <c:v>2100.0</c:v>
                </c:pt>
                <c:pt idx="2243">
                  <c:v>2100.0</c:v>
                </c:pt>
                <c:pt idx="2244">
                  <c:v>2100.0</c:v>
                </c:pt>
                <c:pt idx="2245">
                  <c:v>2100.0</c:v>
                </c:pt>
                <c:pt idx="2246">
                  <c:v>2100.0</c:v>
                </c:pt>
                <c:pt idx="2247">
                  <c:v>2100.0</c:v>
                </c:pt>
                <c:pt idx="2248">
                  <c:v>2100.0</c:v>
                </c:pt>
                <c:pt idx="2249">
                  <c:v>2100.0</c:v>
                </c:pt>
                <c:pt idx="2250">
                  <c:v>2100.0</c:v>
                </c:pt>
                <c:pt idx="2251">
                  <c:v>2100.0</c:v>
                </c:pt>
                <c:pt idx="2252">
                  <c:v>2100.0</c:v>
                </c:pt>
                <c:pt idx="2253">
                  <c:v>2100.0</c:v>
                </c:pt>
                <c:pt idx="2254">
                  <c:v>2100.0</c:v>
                </c:pt>
                <c:pt idx="2255">
                  <c:v>2100.0</c:v>
                </c:pt>
                <c:pt idx="2256">
                  <c:v>2100.0</c:v>
                </c:pt>
                <c:pt idx="2257">
                  <c:v>2100.0</c:v>
                </c:pt>
                <c:pt idx="2258">
                  <c:v>2100.0</c:v>
                </c:pt>
                <c:pt idx="2259">
                  <c:v>2100.0</c:v>
                </c:pt>
                <c:pt idx="2260">
                  <c:v>2100.0</c:v>
                </c:pt>
                <c:pt idx="2261">
                  <c:v>2100.0</c:v>
                </c:pt>
                <c:pt idx="2262">
                  <c:v>2100.0</c:v>
                </c:pt>
                <c:pt idx="2263">
                  <c:v>2100.0</c:v>
                </c:pt>
                <c:pt idx="2264">
                  <c:v>2100.0</c:v>
                </c:pt>
                <c:pt idx="2265">
                  <c:v>2100.0</c:v>
                </c:pt>
                <c:pt idx="2266">
                  <c:v>2100.0</c:v>
                </c:pt>
                <c:pt idx="2267">
                  <c:v>2100.0</c:v>
                </c:pt>
                <c:pt idx="2268">
                  <c:v>2100.0</c:v>
                </c:pt>
                <c:pt idx="2269">
                  <c:v>2100.0</c:v>
                </c:pt>
                <c:pt idx="2270">
                  <c:v>2100.0</c:v>
                </c:pt>
                <c:pt idx="2271">
                  <c:v>2100.0</c:v>
                </c:pt>
                <c:pt idx="2272">
                  <c:v>2100.0</c:v>
                </c:pt>
                <c:pt idx="2273">
                  <c:v>2100.0</c:v>
                </c:pt>
                <c:pt idx="2274">
                  <c:v>2100.0</c:v>
                </c:pt>
                <c:pt idx="2275">
                  <c:v>2100.0</c:v>
                </c:pt>
                <c:pt idx="2276">
                  <c:v>2100.0</c:v>
                </c:pt>
                <c:pt idx="2277">
                  <c:v>2100.0</c:v>
                </c:pt>
                <c:pt idx="2278">
                  <c:v>2100.0</c:v>
                </c:pt>
                <c:pt idx="2279">
                  <c:v>2100.0</c:v>
                </c:pt>
                <c:pt idx="2280">
                  <c:v>2100.0</c:v>
                </c:pt>
                <c:pt idx="2281">
                  <c:v>2100.0</c:v>
                </c:pt>
                <c:pt idx="2282">
                  <c:v>2100.0</c:v>
                </c:pt>
                <c:pt idx="2283">
                  <c:v>2100.0</c:v>
                </c:pt>
                <c:pt idx="2284">
                  <c:v>2100.0</c:v>
                </c:pt>
                <c:pt idx="2285">
                  <c:v>2100.0</c:v>
                </c:pt>
                <c:pt idx="2286">
                  <c:v>2100.0</c:v>
                </c:pt>
                <c:pt idx="2287">
                  <c:v>2100.0</c:v>
                </c:pt>
                <c:pt idx="2288">
                  <c:v>2100.0</c:v>
                </c:pt>
                <c:pt idx="2289">
                  <c:v>2100.0</c:v>
                </c:pt>
                <c:pt idx="2290">
                  <c:v>2100.0</c:v>
                </c:pt>
                <c:pt idx="2291">
                  <c:v>2100.0</c:v>
                </c:pt>
                <c:pt idx="2292">
                  <c:v>2100.0</c:v>
                </c:pt>
                <c:pt idx="2293">
                  <c:v>2100.0</c:v>
                </c:pt>
                <c:pt idx="2294">
                  <c:v>2100.0</c:v>
                </c:pt>
                <c:pt idx="2295">
                  <c:v>2100.0</c:v>
                </c:pt>
                <c:pt idx="2296">
                  <c:v>2100.0</c:v>
                </c:pt>
                <c:pt idx="2297">
                  <c:v>2100.0</c:v>
                </c:pt>
                <c:pt idx="2298">
                  <c:v>2100.0</c:v>
                </c:pt>
                <c:pt idx="2299">
                  <c:v>2100.0</c:v>
                </c:pt>
                <c:pt idx="2300">
                  <c:v>2100.0</c:v>
                </c:pt>
                <c:pt idx="2301">
                  <c:v>2100.0</c:v>
                </c:pt>
                <c:pt idx="2302">
                  <c:v>2100.0</c:v>
                </c:pt>
                <c:pt idx="2303">
                  <c:v>2100.0</c:v>
                </c:pt>
                <c:pt idx="2304">
                  <c:v>2100.0</c:v>
                </c:pt>
                <c:pt idx="2305">
                  <c:v>2100.0</c:v>
                </c:pt>
                <c:pt idx="2306">
                  <c:v>2100.0</c:v>
                </c:pt>
                <c:pt idx="2307">
                  <c:v>2100.0</c:v>
                </c:pt>
                <c:pt idx="2308">
                  <c:v>2100.0</c:v>
                </c:pt>
                <c:pt idx="2309">
                  <c:v>2100.0</c:v>
                </c:pt>
                <c:pt idx="2310">
                  <c:v>2100.0</c:v>
                </c:pt>
                <c:pt idx="2311">
                  <c:v>2100.0</c:v>
                </c:pt>
                <c:pt idx="2312">
                  <c:v>2100.0</c:v>
                </c:pt>
                <c:pt idx="2313">
                  <c:v>2100.0</c:v>
                </c:pt>
                <c:pt idx="2314">
                  <c:v>2100.0</c:v>
                </c:pt>
                <c:pt idx="2315">
                  <c:v>2100.0</c:v>
                </c:pt>
                <c:pt idx="2316">
                  <c:v>2100.0</c:v>
                </c:pt>
                <c:pt idx="2317">
                  <c:v>2100.0</c:v>
                </c:pt>
                <c:pt idx="2318">
                  <c:v>2100.0</c:v>
                </c:pt>
                <c:pt idx="2319">
                  <c:v>2100.0</c:v>
                </c:pt>
                <c:pt idx="2320">
                  <c:v>2100.0</c:v>
                </c:pt>
                <c:pt idx="2321">
                  <c:v>2100.0</c:v>
                </c:pt>
                <c:pt idx="2322">
                  <c:v>2100.0</c:v>
                </c:pt>
                <c:pt idx="2323">
                  <c:v>2100.0</c:v>
                </c:pt>
                <c:pt idx="2324">
                  <c:v>2100.0</c:v>
                </c:pt>
                <c:pt idx="2325">
                  <c:v>2100.0</c:v>
                </c:pt>
                <c:pt idx="2326">
                  <c:v>2100.0</c:v>
                </c:pt>
                <c:pt idx="2327">
                  <c:v>2100.0</c:v>
                </c:pt>
                <c:pt idx="2328">
                  <c:v>2100.0</c:v>
                </c:pt>
                <c:pt idx="2329">
                  <c:v>2100.0</c:v>
                </c:pt>
                <c:pt idx="2330">
                  <c:v>2100.0</c:v>
                </c:pt>
                <c:pt idx="2331">
                  <c:v>2100.0</c:v>
                </c:pt>
                <c:pt idx="2332">
                  <c:v>2100.0</c:v>
                </c:pt>
                <c:pt idx="2333">
                  <c:v>2100.0</c:v>
                </c:pt>
                <c:pt idx="2334">
                  <c:v>2100.0</c:v>
                </c:pt>
                <c:pt idx="2335">
                  <c:v>2100.0</c:v>
                </c:pt>
                <c:pt idx="2336">
                  <c:v>2100.0</c:v>
                </c:pt>
                <c:pt idx="2337">
                  <c:v>2100.0</c:v>
                </c:pt>
                <c:pt idx="2338">
                  <c:v>2100.0</c:v>
                </c:pt>
                <c:pt idx="2339">
                  <c:v>2100.0</c:v>
                </c:pt>
                <c:pt idx="2340">
                  <c:v>2100.0</c:v>
                </c:pt>
                <c:pt idx="2341">
                  <c:v>2100.0</c:v>
                </c:pt>
                <c:pt idx="2342">
                  <c:v>2100.0</c:v>
                </c:pt>
                <c:pt idx="2343">
                  <c:v>2100.0</c:v>
                </c:pt>
                <c:pt idx="2344">
                  <c:v>2100.0</c:v>
                </c:pt>
                <c:pt idx="2345">
                  <c:v>2100.0</c:v>
                </c:pt>
                <c:pt idx="2346">
                  <c:v>2100.0</c:v>
                </c:pt>
                <c:pt idx="2347">
                  <c:v>2100.0</c:v>
                </c:pt>
                <c:pt idx="2348">
                  <c:v>2100.0</c:v>
                </c:pt>
                <c:pt idx="2349">
                  <c:v>2100.0</c:v>
                </c:pt>
                <c:pt idx="2350">
                  <c:v>2100.0</c:v>
                </c:pt>
                <c:pt idx="2351">
                  <c:v>2100.0</c:v>
                </c:pt>
                <c:pt idx="2352">
                  <c:v>2100.0</c:v>
                </c:pt>
                <c:pt idx="2353">
                  <c:v>2100.0</c:v>
                </c:pt>
                <c:pt idx="2354">
                  <c:v>2100.0</c:v>
                </c:pt>
                <c:pt idx="2355">
                  <c:v>2100.0</c:v>
                </c:pt>
                <c:pt idx="2356">
                  <c:v>2100.0</c:v>
                </c:pt>
                <c:pt idx="2357">
                  <c:v>2100.0</c:v>
                </c:pt>
                <c:pt idx="2358">
                  <c:v>2100.0</c:v>
                </c:pt>
                <c:pt idx="2359">
                  <c:v>2100.0</c:v>
                </c:pt>
                <c:pt idx="2360">
                  <c:v>2100.0</c:v>
                </c:pt>
                <c:pt idx="2361">
                  <c:v>2100.0</c:v>
                </c:pt>
                <c:pt idx="2362">
                  <c:v>2100.0</c:v>
                </c:pt>
                <c:pt idx="2363">
                  <c:v>2100.0</c:v>
                </c:pt>
                <c:pt idx="2364">
                  <c:v>2100.0</c:v>
                </c:pt>
                <c:pt idx="2365">
                  <c:v>2100.0</c:v>
                </c:pt>
                <c:pt idx="2366">
                  <c:v>2100.0</c:v>
                </c:pt>
                <c:pt idx="2367">
                  <c:v>2100.0</c:v>
                </c:pt>
                <c:pt idx="2368">
                  <c:v>2100.0</c:v>
                </c:pt>
                <c:pt idx="2369">
                  <c:v>2100.0</c:v>
                </c:pt>
                <c:pt idx="2370">
                  <c:v>2100.0</c:v>
                </c:pt>
                <c:pt idx="2371">
                  <c:v>2100.0</c:v>
                </c:pt>
                <c:pt idx="2372">
                  <c:v>2100.0</c:v>
                </c:pt>
                <c:pt idx="2373">
                  <c:v>2100.0</c:v>
                </c:pt>
                <c:pt idx="2374">
                  <c:v>2100.0</c:v>
                </c:pt>
                <c:pt idx="2375">
                  <c:v>2100.0</c:v>
                </c:pt>
                <c:pt idx="2376">
                  <c:v>2100.0</c:v>
                </c:pt>
                <c:pt idx="2377">
                  <c:v>2100.0</c:v>
                </c:pt>
                <c:pt idx="2378">
                  <c:v>2100.0</c:v>
                </c:pt>
                <c:pt idx="2379">
                  <c:v>2100.0</c:v>
                </c:pt>
                <c:pt idx="2380">
                  <c:v>2100.0</c:v>
                </c:pt>
                <c:pt idx="2381">
                  <c:v>2100.0</c:v>
                </c:pt>
                <c:pt idx="2382">
                  <c:v>2100.0</c:v>
                </c:pt>
                <c:pt idx="2383">
                  <c:v>2100.0</c:v>
                </c:pt>
                <c:pt idx="2384">
                  <c:v>2100.0</c:v>
                </c:pt>
                <c:pt idx="2385">
                  <c:v>2100.0</c:v>
                </c:pt>
                <c:pt idx="2386">
                  <c:v>2100.0</c:v>
                </c:pt>
                <c:pt idx="2387">
                  <c:v>2100.0</c:v>
                </c:pt>
                <c:pt idx="2388">
                  <c:v>2100.0</c:v>
                </c:pt>
                <c:pt idx="2389">
                  <c:v>2100.0</c:v>
                </c:pt>
                <c:pt idx="2390">
                  <c:v>2100.0</c:v>
                </c:pt>
                <c:pt idx="2391">
                  <c:v>2100.0</c:v>
                </c:pt>
                <c:pt idx="2392">
                  <c:v>2100.0</c:v>
                </c:pt>
                <c:pt idx="2393">
                  <c:v>2100.0</c:v>
                </c:pt>
                <c:pt idx="2394">
                  <c:v>2100.0</c:v>
                </c:pt>
                <c:pt idx="2395">
                  <c:v>2100.0</c:v>
                </c:pt>
                <c:pt idx="2396">
                  <c:v>2100.0</c:v>
                </c:pt>
                <c:pt idx="2397">
                  <c:v>2100.0</c:v>
                </c:pt>
                <c:pt idx="2398">
                  <c:v>2100.0</c:v>
                </c:pt>
                <c:pt idx="2399">
                  <c:v>2100.0</c:v>
                </c:pt>
                <c:pt idx="2400">
                  <c:v>2100.0</c:v>
                </c:pt>
                <c:pt idx="2401">
                  <c:v>2100.0</c:v>
                </c:pt>
                <c:pt idx="2402">
                  <c:v>2100.0</c:v>
                </c:pt>
                <c:pt idx="2403">
                  <c:v>2100.0</c:v>
                </c:pt>
                <c:pt idx="2404">
                  <c:v>2100.0</c:v>
                </c:pt>
                <c:pt idx="2405">
                  <c:v>2100.0</c:v>
                </c:pt>
                <c:pt idx="2406">
                  <c:v>2100.0</c:v>
                </c:pt>
                <c:pt idx="2407">
                  <c:v>2100.0</c:v>
                </c:pt>
                <c:pt idx="2408">
                  <c:v>2100.0</c:v>
                </c:pt>
                <c:pt idx="2409">
                  <c:v>2100.0</c:v>
                </c:pt>
                <c:pt idx="2410">
                  <c:v>2100.0</c:v>
                </c:pt>
                <c:pt idx="2411">
                  <c:v>2100.0</c:v>
                </c:pt>
                <c:pt idx="2412">
                  <c:v>2100.0</c:v>
                </c:pt>
                <c:pt idx="2413">
                  <c:v>2100.0</c:v>
                </c:pt>
                <c:pt idx="2414">
                  <c:v>2100.0</c:v>
                </c:pt>
                <c:pt idx="2415">
                  <c:v>2100.0</c:v>
                </c:pt>
                <c:pt idx="2416">
                  <c:v>2100.0</c:v>
                </c:pt>
                <c:pt idx="2417">
                  <c:v>2100.0</c:v>
                </c:pt>
                <c:pt idx="2418">
                  <c:v>2100.0</c:v>
                </c:pt>
                <c:pt idx="2419">
                  <c:v>2100.0</c:v>
                </c:pt>
                <c:pt idx="2420">
                  <c:v>2100.0</c:v>
                </c:pt>
                <c:pt idx="2421">
                  <c:v>2100.0</c:v>
                </c:pt>
                <c:pt idx="2422">
                  <c:v>2100.0</c:v>
                </c:pt>
                <c:pt idx="2423">
                  <c:v>2100.0</c:v>
                </c:pt>
                <c:pt idx="2424">
                  <c:v>2100.0</c:v>
                </c:pt>
                <c:pt idx="2425">
                  <c:v>2100.0</c:v>
                </c:pt>
                <c:pt idx="2426">
                  <c:v>2100.0</c:v>
                </c:pt>
                <c:pt idx="2427">
                  <c:v>2100.0</c:v>
                </c:pt>
                <c:pt idx="2428">
                  <c:v>2100.0</c:v>
                </c:pt>
                <c:pt idx="2429">
                  <c:v>2100.0</c:v>
                </c:pt>
                <c:pt idx="2430">
                  <c:v>2100.0</c:v>
                </c:pt>
                <c:pt idx="2431">
                  <c:v>2100.0</c:v>
                </c:pt>
                <c:pt idx="2432">
                  <c:v>2100.0</c:v>
                </c:pt>
                <c:pt idx="2433">
                  <c:v>2100.0</c:v>
                </c:pt>
                <c:pt idx="2434">
                  <c:v>2100.0</c:v>
                </c:pt>
                <c:pt idx="2435">
                  <c:v>2100.0</c:v>
                </c:pt>
                <c:pt idx="2436">
                  <c:v>2100.0</c:v>
                </c:pt>
                <c:pt idx="2437">
                  <c:v>2100.0</c:v>
                </c:pt>
                <c:pt idx="2438">
                  <c:v>2100.0</c:v>
                </c:pt>
                <c:pt idx="2439">
                  <c:v>2100.0</c:v>
                </c:pt>
                <c:pt idx="2440">
                  <c:v>2100.0</c:v>
                </c:pt>
                <c:pt idx="2441">
                  <c:v>2100.0</c:v>
                </c:pt>
                <c:pt idx="2442">
                  <c:v>2100.0</c:v>
                </c:pt>
                <c:pt idx="2443">
                  <c:v>2100.0</c:v>
                </c:pt>
                <c:pt idx="2444">
                  <c:v>2100.0</c:v>
                </c:pt>
                <c:pt idx="2445">
                  <c:v>2100.0</c:v>
                </c:pt>
                <c:pt idx="2446">
                  <c:v>2100.0</c:v>
                </c:pt>
                <c:pt idx="2447">
                  <c:v>2100.0</c:v>
                </c:pt>
                <c:pt idx="2448">
                  <c:v>2100.0</c:v>
                </c:pt>
                <c:pt idx="2449">
                  <c:v>2100.0</c:v>
                </c:pt>
                <c:pt idx="2450">
                  <c:v>2100.0</c:v>
                </c:pt>
                <c:pt idx="2451">
                  <c:v>2100.0</c:v>
                </c:pt>
                <c:pt idx="2452">
                  <c:v>2100.0</c:v>
                </c:pt>
                <c:pt idx="2453">
                  <c:v>2100.0</c:v>
                </c:pt>
                <c:pt idx="2454">
                  <c:v>2100.0</c:v>
                </c:pt>
                <c:pt idx="2455">
                  <c:v>2100.0</c:v>
                </c:pt>
                <c:pt idx="2456">
                  <c:v>2100.0</c:v>
                </c:pt>
                <c:pt idx="2457">
                  <c:v>2100.0</c:v>
                </c:pt>
                <c:pt idx="2458">
                  <c:v>2100.0</c:v>
                </c:pt>
                <c:pt idx="2459">
                  <c:v>2100.0</c:v>
                </c:pt>
                <c:pt idx="2460">
                  <c:v>2100.0</c:v>
                </c:pt>
                <c:pt idx="2461">
                  <c:v>2100.0</c:v>
                </c:pt>
                <c:pt idx="2462">
                  <c:v>2100.0</c:v>
                </c:pt>
                <c:pt idx="2463">
                  <c:v>2100.0</c:v>
                </c:pt>
                <c:pt idx="2464">
                  <c:v>2100.0</c:v>
                </c:pt>
                <c:pt idx="2465">
                  <c:v>2100.0</c:v>
                </c:pt>
                <c:pt idx="2466">
                  <c:v>2100.0</c:v>
                </c:pt>
                <c:pt idx="2467">
                  <c:v>2100.0</c:v>
                </c:pt>
                <c:pt idx="2468">
                  <c:v>2100.0</c:v>
                </c:pt>
                <c:pt idx="2469">
                  <c:v>2100.0</c:v>
                </c:pt>
                <c:pt idx="2470">
                  <c:v>2100.0</c:v>
                </c:pt>
                <c:pt idx="2471">
                  <c:v>2100.0</c:v>
                </c:pt>
                <c:pt idx="2472">
                  <c:v>2100.0</c:v>
                </c:pt>
                <c:pt idx="2473">
                  <c:v>2100.0</c:v>
                </c:pt>
                <c:pt idx="2474">
                  <c:v>2100.0</c:v>
                </c:pt>
                <c:pt idx="2475">
                  <c:v>2100.0</c:v>
                </c:pt>
                <c:pt idx="2476">
                  <c:v>2100.0</c:v>
                </c:pt>
                <c:pt idx="2477">
                  <c:v>2100.0</c:v>
                </c:pt>
                <c:pt idx="2478">
                  <c:v>2100.0</c:v>
                </c:pt>
                <c:pt idx="2479">
                  <c:v>2100.0</c:v>
                </c:pt>
                <c:pt idx="2480">
                  <c:v>2100.0</c:v>
                </c:pt>
                <c:pt idx="2481">
                  <c:v>2100.0</c:v>
                </c:pt>
                <c:pt idx="2482">
                  <c:v>2100.0</c:v>
                </c:pt>
                <c:pt idx="2483">
                  <c:v>2100.0</c:v>
                </c:pt>
                <c:pt idx="2484">
                  <c:v>2100.0</c:v>
                </c:pt>
                <c:pt idx="2485">
                  <c:v>2100.0</c:v>
                </c:pt>
                <c:pt idx="2486">
                  <c:v>2100.0</c:v>
                </c:pt>
                <c:pt idx="2487">
                  <c:v>2100.0</c:v>
                </c:pt>
                <c:pt idx="2488">
                  <c:v>2100.0</c:v>
                </c:pt>
                <c:pt idx="2489">
                  <c:v>2100.0</c:v>
                </c:pt>
                <c:pt idx="2490">
                  <c:v>2100.0</c:v>
                </c:pt>
                <c:pt idx="2491">
                  <c:v>2100.0</c:v>
                </c:pt>
                <c:pt idx="2492">
                  <c:v>2100.0</c:v>
                </c:pt>
                <c:pt idx="2493">
                  <c:v>2100.0</c:v>
                </c:pt>
                <c:pt idx="2494">
                  <c:v>2100.0</c:v>
                </c:pt>
                <c:pt idx="2495">
                  <c:v>2100.0</c:v>
                </c:pt>
                <c:pt idx="2496">
                  <c:v>2100.0</c:v>
                </c:pt>
                <c:pt idx="2497">
                  <c:v>2100.0</c:v>
                </c:pt>
                <c:pt idx="2498">
                  <c:v>2100.0</c:v>
                </c:pt>
                <c:pt idx="2499">
                  <c:v>2100.0</c:v>
                </c:pt>
                <c:pt idx="2500">
                  <c:v>2100.0</c:v>
                </c:pt>
                <c:pt idx="2501">
                  <c:v>2100.0</c:v>
                </c:pt>
                <c:pt idx="2502">
                  <c:v>2100.0</c:v>
                </c:pt>
                <c:pt idx="2503">
                  <c:v>2100.0</c:v>
                </c:pt>
                <c:pt idx="2504">
                  <c:v>2100.0</c:v>
                </c:pt>
                <c:pt idx="2505">
                  <c:v>2100.0</c:v>
                </c:pt>
                <c:pt idx="2506">
                  <c:v>2100.0</c:v>
                </c:pt>
                <c:pt idx="2507">
                  <c:v>2100.0</c:v>
                </c:pt>
                <c:pt idx="2508">
                  <c:v>2100.0</c:v>
                </c:pt>
                <c:pt idx="2509">
                  <c:v>2100.0</c:v>
                </c:pt>
                <c:pt idx="2510">
                  <c:v>2100.0</c:v>
                </c:pt>
                <c:pt idx="2511">
                  <c:v>2100.0</c:v>
                </c:pt>
                <c:pt idx="2512">
                  <c:v>2100.0</c:v>
                </c:pt>
                <c:pt idx="2513">
                  <c:v>2100.0</c:v>
                </c:pt>
                <c:pt idx="2514">
                  <c:v>2100.0</c:v>
                </c:pt>
                <c:pt idx="2515">
                  <c:v>2100.0</c:v>
                </c:pt>
                <c:pt idx="2516">
                  <c:v>2100.0</c:v>
                </c:pt>
                <c:pt idx="2517">
                  <c:v>2100.0</c:v>
                </c:pt>
                <c:pt idx="2518">
                  <c:v>2100.0</c:v>
                </c:pt>
                <c:pt idx="2519">
                  <c:v>2100.0</c:v>
                </c:pt>
                <c:pt idx="2520">
                  <c:v>2100.0</c:v>
                </c:pt>
                <c:pt idx="2521">
                  <c:v>2100.0</c:v>
                </c:pt>
                <c:pt idx="2522">
                  <c:v>2100.0</c:v>
                </c:pt>
                <c:pt idx="2523">
                  <c:v>2100.0</c:v>
                </c:pt>
                <c:pt idx="2524">
                  <c:v>2100.0</c:v>
                </c:pt>
                <c:pt idx="2525">
                  <c:v>2100.0</c:v>
                </c:pt>
                <c:pt idx="2526">
                  <c:v>2100.0</c:v>
                </c:pt>
                <c:pt idx="2527">
                  <c:v>2100.0</c:v>
                </c:pt>
                <c:pt idx="2528">
                  <c:v>2100.0</c:v>
                </c:pt>
                <c:pt idx="2529">
                  <c:v>2100.0</c:v>
                </c:pt>
                <c:pt idx="2530">
                  <c:v>2100.0</c:v>
                </c:pt>
                <c:pt idx="2531">
                  <c:v>2100.0</c:v>
                </c:pt>
                <c:pt idx="2532">
                  <c:v>2100.0</c:v>
                </c:pt>
                <c:pt idx="2533">
                  <c:v>2100.0</c:v>
                </c:pt>
                <c:pt idx="2534">
                  <c:v>2100.0</c:v>
                </c:pt>
                <c:pt idx="2535">
                  <c:v>2100.0</c:v>
                </c:pt>
                <c:pt idx="2536">
                  <c:v>2100.0</c:v>
                </c:pt>
                <c:pt idx="2537">
                  <c:v>2100.0</c:v>
                </c:pt>
                <c:pt idx="2538">
                  <c:v>2100.0</c:v>
                </c:pt>
                <c:pt idx="2539">
                  <c:v>2100.0</c:v>
                </c:pt>
                <c:pt idx="2540">
                  <c:v>2100.0</c:v>
                </c:pt>
                <c:pt idx="2541">
                  <c:v>2100.0</c:v>
                </c:pt>
                <c:pt idx="2542">
                  <c:v>2100.0</c:v>
                </c:pt>
                <c:pt idx="2543">
                  <c:v>2100.0</c:v>
                </c:pt>
                <c:pt idx="2544">
                  <c:v>2100.0</c:v>
                </c:pt>
                <c:pt idx="2545">
                  <c:v>2100.0</c:v>
                </c:pt>
                <c:pt idx="2546">
                  <c:v>2100.0</c:v>
                </c:pt>
                <c:pt idx="2547">
                  <c:v>2100.0</c:v>
                </c:pt>
                <c:pt idx="2548">
                  <c:v>2100.0</c:v>
                </c:pt>
                <c:pt idx="2549">
                  <c:v>2100.0</c:v>
                </c:pt>
                <c:pt idx="2550">
                  <c:v>2100.0</c:v>
                </c:pt>
                <c:pt idx="2551">
                  <c:v>2100.0</c:v>
                </c:pt>
                <c:pt idx="2552">
                  <c:v>2100.0</c:v>
                </c:pt>
                <c:pt idx="2553">
                  <c:v>2100.0</c:v>
                </c:pt>
                <c:pt idx="2554">
                  <c:v>2100.0</c:v>
                </c:pt>
                <c:pt idx="2555">
                  <c:v>2100.0</c:v>
                </c:pt>
                <c:pt idx="2556">
                  <c:v>2100.0</c:v>
                </c:pt>
                <c:pt idx="2557">
                  <c:v>2100.0</c:v>
                </c:pt>
                <c:pt idx="2558">
                  <c:v>2100.0</c:v>
                </c:pt>
                <c:pt idx="2559">
                  <c:v>2100.0</c:v>
                </c:pt>
                <c:pt idx="2560">
                  <c:v>2100.0</c:v>
                </c:pt>
                <c:pt idx="2561">
                  <c:v>2100.0</c:v>
                </c:pt>
                <c:pt idx="2562">
                  <c:v>2100.0</c:v>
                </c:pt>
                <c:pt idx="2563">
                  <c:v>2100.0</c:v>
                </c:pt>
                <c:pt idx="2564">
                  <c:v>2100.0</c:v>
                </c:pt>
                <c:pt idx="2565">
                  <c:v>2100.0</c:v>
                </c:pt>
                <c:pt idx="2566">
                  <c:v>2100.0</c:v>
                </c:pt>
                <c:pt idx="2567">
                  <c:v>2100.0</c:v>
                </c:pt>
                <c:pt idx="2568">
                  <c:v>2100.0</c:v>
                </c:pt>
                <c:pt idx="2569">
                  <c:v>2100.0</c:v>
                </c:pt>
                <c:pt idx="2570">
                  <c:v>2100.0</c:v>
                </c:pt>
                <c:pt idx="2571">
                  <c:v>2100.0</c:v>
                </c:pt>
                <c:pt idx="2572">
                  <c:v>2100.0</c:v>
                </c:pt>
                <c:pt idx="2573">
                  <c:v>2100.0</c:v>
                </c:pt>
                <c:pt idx="2574">
                  <c:v>2100.0</c:v>
                </c:pt>
                <c:pt idx="2575">
                  <c:v>2100.0</c:v>
                </c:pt>
                <c:pt idx="2576">
                  <c:v>2100.0</c:v>
                </c:pt>
                <c:pt idx="2577">
                  <c:v>2100.0</c:v>
                </c:pt>
                <c:pt idx="2578">
                  <c:v>2100.0</c:v>
                </c:pt>
                <c:pt idx="2579">
                  <c:v>2100.0</c:v>
                </c:pt>
                <c:pt idx="2580">
                  <c:v>2100.0</c:v>
                </c:pt>
                <c:pt idx="2581">
                  <c:v>2100.0</c:v>
                </c:pt>
                <c:pt idx="2582">
                  <c:v>2100.0</c:v>
                </c:pt>
                <c:pt idx="2583">
                  <c:v>2100.0</c:v>
                </c:pt>
                <c:pt idx="2584">
                  <c:v>2100.0</c:v>
                </c:pt>
                <c:pt idx="2585">
                  <c:v>2100.0</c:v>
                </c:pt>
                <c:pt idx="2586">
                  <c:v>2100.0</c:v>
                </c:pt>
                <c:pt idx="2587">
                  <c:v>2100.0</c:v>
                </c:pt>
                <c:pt idx="2588">
                  <c:v>2100.0</c:v>
                </c:pt>
                <c:pt idx="2589">
                  <c:v>2100.0</c:v>
                </c:pt>
                <c:pt idx="2590">
                  <c:v>2100.0</c:v>
                </c:pt>
                <c:pt idx="2591">
                  <c:v>2100.0</c:v>
                </c:pt>
                <c:pt idx="2592">
                  <c:v>2100.0</c:v>
                </c:pt>
                <c:pt idx="2593">
                  <c:v>2100.0</c:v>
                </c:pt>
                <c:pt idx="2594">
                  <c:v>2100.0</c:v>
                </c:pt>
                <c:pt idx="2595">
                  <c:v>2100.0</c:v>
                </c:pt>
                <c:pt idx="2596">
                  <c:v>2100.0</c:v>
                </c:pt>
                <c:pt idx="2597">
                  <c:v>2100.0</c:v>
                </c:pt>
                <c:pt idx="2598">
                  <c:v>2100.0</c:v>
                </c:pt>
                <c:pt idx="2599">
                  <c:v>2100.0</c:v>
                </c:pt>
                <c:pt idx="2600">
                  <c:v>2100.0</c:v>
                </c:pt>
                <c:pt idx="2601">
                  <c:v>2100.0</c:v>
                </c:pt>
                <c:pt idx="2602">
                  <c:v>2100.0</c:v>
                </c:pt>
                <c:pt idx="2603">
                  <c:v>2100.0</c:v>
                </c:pt>
                <c:pt idx="2604">
                  <c:v>2100.0</c:v>
                </c:pt>
                <c:pt idx="2605">
                  <c:v>2100.0</c:v>
                </c:pt>
                <c:pt idx="2606">
                  <c:v>2100.0</c:v>
                </c:pt>
                <c:pt idx="2607">
                  <c:v>2100.0</c:v>
                </c:pt>
                <c:pt idx="2608">
                  <c:v>2100.0</c:v>
                </c:pt>
                <c:pt idx="2609">
                  <c:v>2100.0</c:v>
                </c:pt>
                <c:pt idx="2610">
                  <c:v>2100.0</c:v>
                </c:pt>
                <c:pt idx="2611">
                  <c:v>2100.0</c:v>
                </c:pt>
                <c:pt idx="2612">
                  <c:v>2100.0</c:v>
                </c:pt>
                <c:pt idx="2613">
                  <c:v>2100.0</c:v>
                </c:pt>
                <c:pt idx="2614">
                  <c:v>2100.0</c:v>
                </c:pt>
                <c:pt idx="2615">
                  <c:v>2100.0</c:v>
                </c:pt>
                <c:pt idx="2616">
                  <c:v>2100.0</c:v>
                </c:pt>
                <c:pt idx="2617">
                  <c:v>2100.0</c:v>
                </c:pt>
                <c:pt idx="2618">
                  <c:v>2100.0</c:v>
                </c:pt>
                <c:pt idx="2619">
                  <c:v>2100.0</c:v>
                </c:pt>
                <c:pt idx="2620">
                  <c:v>2100.0</c:v>
                </c:pt>
                <c:pt idx="2621">
                  <c:v>2100.0</c:v>
                </c:pt>
                <c:pt idx="2622">
                  <c:v>2100.0</c:v>
                </c:pt>
                <c:pt idx="2623">
                  <c:v>2100.0</c:v>
                </c:pt>
                <c:pt idx="2624">
                  <c:v>2100.0</c:v>
                </c:pt>
                <c:pt idx="2625">
                  <c:v>2100.0</c:v>
                </c:pt>
                <c:pt idx="2626">
                  <c:v>2100.0</c:v>
                </c:pt>
                <c:pt idx="2627">
                  <c:v>2100.0</c:v>
                </c:pt>
                <c:pt idx="2628">
                  <c:v>2100.0</c:v>
                </c:pt>
                <c:pt idx="2629">
                  <c:v>2100.0</c:v>
                </c:pt>
                <c:pt idx="2630">
                  <c:v>2100.0</c:v>
                </c:pt>
                <c:pt idx="2631">
                  <c:v>2100.0</c:v>
                </c:pt>
                <c:pt idx="2632">
                  <c:v>2100.0</c:v>
                </c:pt>
                <c:pt idx="2633">
                  <c:v>2100.0</c:v>
                </c:pt>
                <c:pt idx="2634">
                  <c:v>2100.0</c:v>
                </c:pt>
                <c:pt idx="2635">
                  <c:v>2100.0</c:v>
                </c:pt>
                <c:pt idx="2636">
                  <c:v>2100.0</c:v>
                </c:pt>
                <c:pt idx="2637">
                  <c:v>2100.0</c:v>
                </c:pt>
                <c:pt idx="2638">
                  <c:v>2100.0</c:v>
                </c:pt>
                <c:pt idx="2639">
                  <c:v>2100.0</c:v>
                </c:pt>
                <c:pt idx="2640">
                  <c:v>2100.0</c:v>
                </c:pt>
                <c:pt idx="2641">
                  <c:v>2100.0</c:v>
                </c:pt>
                <c:pt idx="2642">
                  <c:v>2100.0</c:v>
                </c:pt>
                <c:pt idx="2643">
                  <c:v>2100.0</c:v>
                </c:pt>
                <c:pt idx="2644">
                  <c:v>2100.0</c:v>
                </c:pt>
                <c:pt idx="2645">
                  <c:v>2100.0</c:v>
                </c:pt>
                <c:pt idx="2646">
                  <c:v>2100.0</c:v>
                </c:pt>
                <c:pt idx="2647">
                  <c:v>2100.0</c:v>
                </c:pt>
                <c:pt idx="2648">
                  <c:v>2100.0</c:v>
                </c:pt>
                <c:pt idx="2649">
                  <c:v>2100.0</c:v>
                </c:pt>
                <c:pt idx="2650">
                  <c:v>2100.0</c:v>
                </c:pt>
                <c:pt idx="2651">
                  <c:v>2100.0</c:v>
                </c:pt>
                <c:pt idx="2652">
                  <c:v>2100.0</c:v>
                </c:pt>
                <c:pt idx="2653">
                  <c:v>2100.0</c:v>
                </c:pt>
                <c:pt idx="2654">
                  <c:v>2100.0</c:v>
                </c:pt>
                <c:pt idx="2655">
                  <c:v>2100.0</c:v>
                </c:pt>
                <c:pt idx="2656">
                  <c:v>2100.0</c:v>
                </c:pt>
                <c:pt idx="2657">
                  <c:v>2100.0</c:v>
                </c:pt>
                <c:pt idx="2658">
                  <c:v>2100.0</c:v>
                </c:pt>
                <c:pt idx="2659">
                  <c:v>2100.0</c:v>
                </c:pt>
                <c:pt idx="2660">
                  <c:v>2100.0</c:v>
                </c:pt>
                <c:pt idx="2661">
                  <c:v>2100.0</c:v>
                </c:pt>
                <c:pt idx="2662">
                  <c:v>2100.0</c:v>
                </c:pt>
                <c:pt idx="2663">
                  <c:v>2100.0</c:v>
                </c:pt>
                <c:pt idx="2664">
                  <c:v>2100.0</c:v>
                </c:pt>
                <c:pt idx="2665">
                  <c:v>2100.0</c:v>
                </c:pt>
                <c:pt idx="2666">
                  <c:v>2100.0</c:v>
                </c:pt>
                <c:pt idx="2667">
                  <c:v>2100.0</c:v>
                </c:pt>
                <c:pt idx="2668">
                  <c:v>2100.0</c:v>
                </c:pt>
                <c:pt idx="2669">
                  <c:v>2100.0</c:v>
                </c:pt>
                <c:pt idx="2670">
                  <c:v>2100.0</c:v>
                </c:pt>
                <c:pt idx="2671">
                  <c:v>2100.0</c:v>
                </c:pt>
                <c:pt idx="2672">
                  <c:v>2100.0</c:v>
                </c:pt>
                <c:pt idx="2673">
                  <c:v>2100.0</c:v>
                </c:pt>
                <c:pt idx="2674">
                  <c:v>2100.0</c:v>
                </c:pt>
                <c:pt idx="2675">
                  <c:v>2100.0</c:v>
                </c:pt>
                <c:pt idx="2676">
                  <c:v>2100.0</c:v>
                </c:pt>
                <c:pt idx="2677">
                  <c:v>2100.0</c:v>
                </c:pt>
                <c:pt idx="2678">
                  <c:v>2100.0</c:v>
                </c:pt>
                <c:pt idx="2679">
                  <c:v>2100.0</c:v>
                </c:pt>
                <c:pt idx="2680">
                  <c:v>2100.0</c:v>
                </c:pt>
                <c:pt idx="2681">
                  <c:v>2100.0</c:v>
                </c:pt>
                <c:pt idx="2682">
                  <c:v>2100.0</c:v>
                </c:pt>
                <c:pt idx="2683">
                  <c:v>2100.0</c:v>
                </c:pt>
                <c:pt idx="2684">
                  <c:v>2100.0</c:v>
                </c:pt>
                <c:pt idx="2685">
                  <c:v>2100.0</c:v>
                </c:pt>
                <c:pt idx="2686">
                  <c:v>2100.0</c:v>
                </c:pt>
                <c:pt idx="2687">
                  <c:v>2100.0</c:v>
                </c:pt>
                <c:pt idx="2688">
                  <c:v>2100.0</c:v>
                </c:pt>
                <c:pt idx="2689">
                  <c:v>2100.0</c:v>
                </c:pt>
                <c:pt idx="2690">
                  <c:v>2100.0</c:v>
                </c:pt>
                <c:pt idx="2691">
                  <c:v>2100.0</c:v>
                </c:pt>
                <c:pt idx="2692">
                  <c:v>2100.0</c:v>
                </c:pt>
                <c:pt idx="2693">
                  <c:v>2100.0</c:v>
                </c:pt>
                <c:pt idx="2694">
                  <c:v>2100.0</c:v>
                </c:pt>
                <c:pt idx="2695">
                  <c:v>2100.0</c:v>
                </c:pt>
                <c:pt idx="2696">
                  <c:v>2100.0</c:v>
                </c:pt>
                <c:pt idx="2697">
                  <c:v>2100.0</c:v>
                </c:pt>
                <c:pt idx="2698">
                  <c:v>2100.0</c:v>
                </c:pt>
                <c:pt idx="2699">
                  <c:v>2100.0</c:v>
                </c:pt>
                <c:pt idx="2700">
                  <c:v>2100.0</c:v>
                </c:pt>
                <c:pt idx="2701">
                  <c:v>2100.0</c:v>
                </c:pt>
                <c:pt idx="2702">
                  <c:v>2100.0</c:v>
                </c:pt>
                <c:pt idx="2703">
                  <c:v>2100.0</c:v>
                </c:pt>
                <c:pt idx="2704">
                  <c:v>2100.0</c:v>
                </c:pt>
                <c:pt idx="2705">
                  <c:v>2100.0</c:v>
                </c:pt>
                <c:pt idx="2706">
                  <c:v>2100.0</c:v>
                </c:pt>
                <c:pt idx="2707">
                  <c:v>2100.0</c:v>
                </c:pt>
                <c:pt idx="2708">
                  <c:v>2100.0</c:v>
                </c:pt>
                <c:pt idx="2709">
                  <c:v>2100.0</c:v>
                </c:pt>
                <c:pt idx="2710">
                  <c:v>2100.0</c:v>
                </c:pt>
                <c:pt idx="2711">
                  <c:v>2100.0</c:v>
                </c:pt>
                <c:pt idx="2712">
                  <c:v>2100.0</c:v>
                </c:pt>
                <c:pt idx="2713">
                  <c:v>2100.0</c:v>
                </c:pt>
                <c:pt idx="2714">
                  <c:v>2100.0</c:v>
                </c:pt>
                <c:pt idx="2715">
                  <c:v>2100.0</c:v>
                </c:pt>
                <c:pt idx="2716">
                  <c:v>2100.0</c:v>
                </c:pt>
                <c:pt idx="2717">
                  <c:v>2100.0</c:v>
                </c:pt>
                <c:pt idx="2718">
                  <c:v>2100.0</c:v>
                </c:pt>
                <c:pt idx="2719">
                  <c:v>2100.0</c:v>
                </c:pt>
                <c:pt idx="2720">
                  <c:v>2100.0</c:v>
                </c:pt>
                <c:pt idx="2721">
                  <c:v>2100.0</c:v>
                </c:pt>
                <c:pt idx="2722">
                  <c:v>2100.0</c:v>
                </c:pt>
                <c:pt idx="2723">
                  <c:v>2100.0</c:v>
                </c:pt>
                <c:pt idx="2724">
                  <c:v>2100.0</c:v>
                </c:pt>
                <c:pt idx="2725">
                  <c:v>2100.0</c:v>
                </c:pt>
                <c:pt idx="2726">
                  <c:v>2100.0</c:v>
                </c:pt>
                <c:pt idx="2727">
                  <c:v>2100.0</c:v>
                </c:pt>
                <c:pt idx="2728">
                  <c:v>2100.0</c:v>
                </c:pt>
                <c:pt idx="2729">
                  <c:v>2100.0</c:v>
                </c:pt>
                <c:pt idx="2730">
                  <c:v>2100.0</c:v>
                </c:pt>
                <c:pt idx="2731">
                  <c:v>2100.0</c:v>
                </c:pt>
                <c:pt idx="2732">
                  <c:v>2100.0</c:v>
                </c:pt>
                <c:pt idx="2733">
                  <c:v>2100.0</c:v>
                </c:pt>
                <c:pt idx="2734">
                  <c:v>2100.0</c:v>
                </c:pt>
                <c:pt idx="2735">
                  <c:v>2100.0</c:v>
                </c:pt>
                <c:pt idx="2736">
                  <c:v>2100.0</c:v>
                </c:pt>
                <c:pt idx="2737">
                  <c:v>2100.0</c:v>
                </c:pt>
                <c:pt idx="2738">
                  <c:v>2100.0</c:v>
                </c:pt>
                <c:pt idx="2739">
                  <c:v>2100.0</c:v>
                </c:pt>
                <c:pt idx="2740">
                  <c:v>2100.0</c:v>
                </c:pt>
                <c:pt idx="2741">
                  <c:v>2100.0</c:v>
                </c:pt>
                <c:pt idx="2742">
                  <c:v>2100.0</c:v>
                </c:pt>
                <c:pt idx="2743">
                  <c:v>2100.0</c:v>
                </c:pt>
                <c:pt idx="2744">
                  <c:v>2100.0</c:v>
                </c:pt>
                <c:pt idx="2745">
                  <c:v>2100.0</c:v>
                </c:pt>
                <c:pt idx="2746">
                  <c:v>2100.0</c:v>
                </c:pt>
                <c:pt idx="2747">
                  <c:v>2100.0</c:v>
                </c:pt>
                <c:pt idx="2748">
                  <c:v>2100.0</c:v>
                </c:pt>
                <c:pt idx="2749">
                  <c:v>2100.0</c:v>
                </c:pt>
                <c:pt idx="2750">
                  <c:v>2100.0</c:v>
                </c:pt>
                <c:pt idx="2751">
                  <c:v>2100.0</c:v>
                </c:pt>
                <c:pt idx="2752">
                  <c:v>2100.0</c:v>
                </c:pt>
                <c:pt idx="2753">
                  <c:v>2100.0</c:v>
                </c:pt>
                <c:pt idx="2754">
                  <c:v>2100.0</c:v>
                </c:pt>
                <c:pt idx="2755">
                  <c:v>2100.0</c:v>
                </c:pt>
                <c:pt idx="2756">
                  <c:v>2100.0</c:v>
                </c:pt>
                <c:pt idx="2757">
                  <c:v>2100.0</c:v>
                </c:pt>
                <c:pt idx="2758">
                  <c:v>2100.0</c:v>
                </c:pt>
                <c:pt idx="2759">
                  <c:v>2100.0</c:v>
                </c:pt>
                <c:pt idx="2760">
                  <c:v>2100.0</c:v>
                </c:pt>
                <c:pt idx="2761">
                  <c:v>2100.0</c:v>
                </c:pt>
                <c:pt idx="2762">
                  <c:v>2100.0</c:v>
                </c:pt>
                <c:pt idx="2763">
                  <c:v>2100.0</c:v>
                </c:pt>
                <c:pt idx="2764">
                  <c:v>2100.0</c:v>
                </c:pt>
                <c:pt idx="2765">
                  <c:v>2100.0</c:v>
                </c:pt>
                <c:pt idx="2766">
                  <c:v>2100.0</c:v>
                </c:pt>
                <c:pt idx="2767">
                  <c:v>2100.0</c:v>
                </c:pt>
                <c:pt idx="2768">
                  <c:v>2100.0</c:v>
                </c:pt>
                <c:pt idx="2769">
                  <c:v>2100.0</c:v>
                </c:pt>
                <c:pt idx="2770">
                  <c:v>2100.0</c:v>
                </c:pt>
                <c:pt idx="2771">
                  <c:v>2100.0</c:v>
                </c:pt>
                <c:pt idx="2772">
                  <c:v>2100.0</c:v>
                </c:pt>
                <c:pt idx="2773">
                  <c:v>2100.0</c:v>
                </c:pt>
                <c:pt idx="2774">
                  <c:v>2100.0</c:v>
                </c:pt>
                <c:pt idx="2775">
                  <c:v>2100.0</c:v>
                </c:pt>
                <c:pt idx="2776">
                  <c:v>2100.0</c:v>
                </c:pt>
                <c:pt idx="2777">
                  <c:v>2100.0</c:v>
                </c:pt>
                <c:pt idx="2778">
                  <c:v>2100.0</c:v>
                </c:pt>
                <c:pt idx="2779">
                  <c:v>2100.0</c:v>
                </c:pt>
                <c:pt idx="2780">
                  <c:v>2100.0</c:v>
                </c:pt>
                <c:pt idx="2781">
                  <c:v>2100.0</c:v>
                </c:pt>
                <c:pt idx="2782">
                  <c:v>2100.0</c:v>
                </c:pt>
                <c:pt idx="2783">
                  <c:v>2100.0</c:v>
                </c:pt>
                <c:pt idx="2784">
                  <c:v>2100.0</c:v>
                </c:pt>
                <c:pt idx="2785">
                  <c:v>2100.0</c:v>
                </c:pt>
                <c:pt idx="2786">
                  <c:v>2100.0</c:v>
                </c:pt>
                <c:pt idx="2787">
                  <c:v>2100.0</c:v>
                </c:pt>
                <c:pt idx="2788">
                  <c:v>2100.0</c:v>
                </c:pt>
                <c:pt idx="2789">
                  <c:v>2100.0</c:v>
                </c:pt>
                <c:pt idx="2790">
                  <c:v>2100.0</c:v>
                </c:pt>
                <c:pt idx="2791">
                  <c:v>2100.0</c:v>
                </c:pt>
                <c:pt idx="2792">
                  <c:v>2100.0</c:v>
                </c:pt>
                <c:pt idx="2793">
                  <c:v>2100.0</c:v>
                </c:pt>
                <c:pt idx="2794">
                  <c:v>2100.0</c:v>
                </c:pt>
                <c:pt idx="2795">
                  <c:v>2100.0</c:v>
                </c:pt>
                <c:pt idx="2796">
                  <c:v>2100.0</c:v>
                </c:pt>
                <c:pt idx="2797">
                  <c:v>2100.0</c:v>
                </c:pt>
                <c:pt idx="2798">
                  <c:v>2100.0</c:v>
                </c:pt>
                <c:pt idx="2799">
                  <c:v>2100.0</c:v>
                </c:pt>
                <c:pt idx="2800">
                  <c:v>2100.0</c:v>
                </c:pt>
                <c:pt idx="2801">
                  <c:v>2100.0</c:v>
                </c:pt>
                <c:pt idx="2802">
                  <c:v>2100.0</c:v>
                </c:pt>
                <c:pt idx="2803">
                  <c:v>2100.0</c:v>
                </c:pt>
                <c:pt idx="2804">
                  <c:v>2100.0</c:v>
                </c:pt>
                <c:pt idx="2805">
                  <c:v>2100.0</c:v>
                </c:pt>
                <c:pt idx="2806">
                  <c:v>2100.0</c:v>
                </c:pt>
                <c:pt idx="2807">
                  <c:v>2100.0</c:v>
                </c:pt>
                <c:pt idx="2808">
                  <c:v>2100.0</c:v>
                </c:pt>
                <c:pt idx="2809">
                  <c:v>2100.0</c:v>
                </c:pt>
                <c:pt idx="2810">
                  <c:v>2100.0</c:v>
                </c:pt>
                <c:pt idx="2811">
                  <c:v>2100.0</c:v>
                </c:pt>
                <c:pt idx="2812">
                  <c:v>2100.0</c:v>
                </c:pt>
                <c:pt idx="2813">
                  <c:v>2100.0</c:v>
                </c:pt>
                <c:pt idx="2814">
                  <c:v>2100.0</c:v>
                </c:pt>
                <c:pt idx="2815">
                  <c:v>2100.0</c:v>
                </c:pt>
                <c:pt idx="2816">
                  <c:v>2100.0</c:v>
                </c:pt>
                <c:pt idx="2817">
                  <c:v>2100.0</c:v>
                </c:pt>
                <c:pt idx="2818">
                  <c:v>2100.0</c:v>
                </c:pt>
                <c:pt idx="2819">
                  <c:v>2100.0</c:v>
                </c:pt>
                <c:pt idx="2820">
                  <c:v>2100.0</c:v>
                </c:pt>
                <c:pt idx="2821">
                  <c:v>2100.0</c:v>
                </c:pt>
                <c:pt idx="2822">
                  <c:v>2100.0</c:v>
                </c:pt>
                <c:pt idx="2823">
                  <c:v>2100.0</c:v>
                </c:pt>
                <c:pt idx="2824">
                  <c:v>2100.0</c:v>
                </c:pt>
                <c:pt idx="2825">
                  <c:v>2100.0</c:v>
                </c:pt>
                <c:pt idx="2826">
                  <c:v>2100.0</c:v>
                </c:pt>
                <c:pt idx="2827">
                  <c:v>2100.0</c:v>
                </c:pt>
                <c:pt idx="2828">
                  <c:v>2100.0</c:v>
                </c:pt>
                <c:pt idx="2829">
                  <c:v>2100.0</c:v>
                </c:pt>
                <c:pt idx="2830">
                  <c:v>2100.0</c:v>
                </c:pt>
                <c:pt idx="2831">
                  <c:v>2100.0</c:v>
                </c:pt>
                <c:pt idx="2832">
                  <c:v>2100.0</c:v>
                </c:pt>
                <c:pt idx="2833">
                  <c:v>2100.0</c:v>
                </c:pt>
                <c:pt idx="2834">
                  <c:v>2100.0</c:v>
                </c:pt>
                <c:pt idx="2835">
                  <c:v>2100.0</c:v>
                </c:pt>
                <c:pt idx="2836">
                  <c:v>2100.0</c:v>
                </c:pt>
                <c:pt idx="2837">
                  <c:v>2100.0</c:v>
                </c:pt>
                <c:pt idx="2838">
                  <c:v>2100.0</c:v>
                </c:pt>
                <c:pt idx="2839">
                  <c:v>2100.0</c:v>
                </c:pt>
                <c:pt idx="2840">
                  <c:v>2100.0</c:v>
                </c:pt>
                <c:pt idx="2841">
                  <c:v>2100.0</c:v>
                </c:pt>
                <c:pt idx="2842">
                  <c:v>2100.0</c:v>
                </c:pt>
                <c:pt idx="2843">
                  <c:v>2100.0</c:v>
                </c:pt>
                <c:pt idx="2844">
                  <c:v>2100.0</c:v>
                </c:pt>
                <c:pt idx="2845">
                  <c:v>2100.0</c:v>
                </c:pt>
                <c:pt idx="2846">
                  <c:v>2100.0</c:v>
                </c:pt>
                <c:pt idx="2847">
                  <c:v>2100.0</c:v>
                </c:pt>
                <c:pt idx="2848">
                  <c:v>2100.0</c:v>
                </c:pt>
                <c:pt idx="2849">
                  <c:v>2100.0</c:v>
                </c:pt>
                <c:pt idx="2850">
                  <c:v>2100.0</c:v>
                </c:pt>
                <c:pt idx="2851">
                  <c:v>2100.0</c:v>
                </c:pt>
                <c:pt idx="2852">
                  <c:v>2100.0</c:v>
                </c:pt>
                <c:pt idx="2853">
                  <c:v>2100.0</c:v>
                </c:pt>
                <c:pt idx="2854">
                  <c:v>2100.0</c:v>
                </c:pt>
                <c:pt idx="2855">
                  <c:v>2100.0</c:v>
                </c:pt>
                <c:pt idx="2856">
                  <c:v>2100.0</c:v>
                </c:pt>
                <c:pt idx="2857">
                  <c:v>2100.0</c:v>
                </c:pt>
                <c:pt idx="2858">
                  <c:v>2100.0</c:v>
                </c:pt>
                <c:pt idx="2859">
                  <c:v>2100.0</c:v>
                </c:pt>
                <c:pt idx="2860">
                  <c:v>2100.0</c:v>
                </c:pt>
                <c:pt idx="2861">
                  <c:v>2100.0</c:v>
                </c:pt>
                <c:pt idx="2862">
                  <c:v>2100.0</c:v>
                </c:pt>
                <c:pt idx="2863">
                  <c:v>2100.0</c:v>
                </c:pt>
                <c:pt idx="2864">
                  <c:v>2100.0</c:v>
                </c:pt>
                <c:pt idx="2865">
                  <c:v>2100.0</c:v>
                </c:pt>
                <c:pt idx="2866">
                  <c:v>2100.0</c:v>
                </c:pt>
                <c:pt idx="2867">
                  <c:v>2100.0</c:v>
                </c:pt>
                <c:pt idx="2868">
                  <c:v>2100.0</c:v>
                </c:pt>
                <c:pt idx="2869">
                  <c:v>2100.0</c:v>
                </c:pt>
                <c:pt idx="2870">
                  <c:v>2100.0</c:v>
                </c:pt>
                <c:pt idx="2871">
                  <c:v>2100.0</c:v>
                </c:pt>
                <c:pt idx="2872">
                  <c:v>2100.0</c:v>
                </c:pt>
                <c:pt idx="2873">
                  <c:v>2100.0</c:v>
                </c:pt>
                <c:pt idx="2874">
                  <c:v>2100.0</c:v>
                </c:pt>
                <c:pt idx="2875">
                  <c:v>2100.0</c:v>
                </c:pt>
                <c:pt idx="2876">
                  <c:v>2100.0</c:v>
                </c:pt>
                <c:pt idx="2877">
                  <c:v>2100.0</c:v>
                </c:pt>
                <c:pt idx="2878">
                  <c:v>2100.0</c:v>
                </c:pt>
                <c:pt idx="2879">
                  <c:v>2100.0</c:v>
                </c:pt>
                <c:pt idx="2880">
                  <c:v>2100.0</c:v>
                </c:pt>
                <c:pt idx="2881">
                  <c:v>2100.0</c:v>
                </c:pt>
                <c:pt idx="2882">
                  <c:v>2100.0</c:v>
                </c:pt>
                <c:pt idx="2883">
                  <c:v>2100.0</c:v>
                </c:pt>
                <c:pt idx="2884">
                  <c:v>2100.0</c:v>
                </c:pt>
                <c:pt idx="2885">
                  <c:v>2100.0</c:v>
                </c:pt>
                <c:pt idx="2886">
                  <c:v>2100.0</c:v>
                </c:pt>
                <c:pt idx="2887">
                  <c:v>2100.0</c:v>
                </c:pt>
                <c:pt idx="2888">
                  <c:v>2100.0</c:v>
                </c:pt>
                <c:pt idx="2889">
                  <c:v>2100.0</c:v>
                </c:pt>
                <c:pt idx="2890">
                  <c:v>2100.0</c:v>
                </c:pt>
                <c:pt idx="2891">
                  <c:v>2100.0</c:v>
                </c:pt>
                <c:pt idx="2892">
                  <c:v>2100.0</c:v>
                </c:pt>
                <c:pt idx="2893">
                  <c:v>2100.0</c:v>
                </c:pt>
                <c:pt idx="2894">
                  <c:v>2100.0</c:v>
                </c:pt>
                <c:pt idx="2895">
                  <c:v>2100.0</c:v>
                </c:pt>
                <c:pt idx="2896">
                  <c:v>2100.0</c:v>
                </c:pt>
                <c:pt idx="2897">
                  <c:v>2100.0</c:v>
                </c:pt>
                <c:pt idx="2898">
                  <c:v>2100.0</c:v>
                </c:pt>
                <c:pt idx="2899">
                  <c:v>2100.0</c:v>
                </c:pt>
                <c:pt idx="2900">
                  <c:v>2100.0</c:v>
                </c:pt>
                <c:pt idx="2901">
                  <c:v>2100.0</c:v>
                </c:pt>
                <c:pt idx="2902">
                  <c:v>2100.0</c:v>
                </c:pt>
                <c:pt idx="2903">
                  <c:v>2100.0</c:v>
                </c:pt>
                <c:pt idx="2904">
                  <c:v>2100.0</c:v>
                </c:pt>
                <c:pt idx="2905">
                  <c:v>2100.0</c:v>
                </c:pt>
                <c:pt idx="2906">
                  <c:v>2100.0</c:v>
                </c:pt>
                <c:pt idx="2907">
                  <c:v>2100.0</c:v>
                </c:pt>
                <c:pt idx="2908">
                  <c:v>2100.0</c:v>
                </c:pt>
                <c:pt idx="2909">
                  <c:v>2100.0</c:v>
                </c:pt>
                <c:pt idx="2910">
                  <c:v>2100.0</c:v>
                </c:pt>
                <c:pt idx="2911">
                  <c:v>2100.0</c:v>
                </c:pt>
                <c:pt idx="2912">
                  <c:v>2100.0</c:v>
                </c:pt>
                <c:pt idx="2913">
                  <c:v>2100.0</c:v>
                </c:pt>
                <c:pt idx="2914">
                  <c:v>2100.0</c:v>
                </c:pt>
                <c:pt idx="2915">
                  <c:v>2100.0</c:v>
                </c:pt>
                <c:pt idx="2916">
                  <c:v>2100.0</c:v>
                </c:pt>
                <c:pt idx="2917">
                  <c:v>2100.0</c:v>
                </c:pt>
                <c:pt idx="2918">
                  <c:v>2100.0</c:v>
                </c:pt>
                <c:pt idx="2919">
                  <c:v>2100.0</c:v>
                </c:pt>
                <c:pt idx="2920">
                  <c:v>2100.0</c:v>
                </c:pt>
                <c:pt idx="2921">
                  <c:v>2100.0</c:v>
                </c:pt>
                <c:pt idx="2922">
                  <c:v>2100.0</c:v>
                </c:pt>
                <c:pt idx="2923">
                  <c:v>2100.0</c:v>
                </c:pt>
                <c:pt idx="2924">
                  <c:v>2100.0</c:v>
                </c:pt>
                <c:pt idx="2925">
                  <c:v>2100.0</c:v>
                </c:pt>
                <c:pt idx="2926">
                  <c:v>2100.0</c:v>
                </c:pt>
                <c:pt idx="2927">
                  <c:v>2100.0</c:v>
                </c:pt>
                <c:pt idx="2928">
                  <c:v>2100.0</c:v>
                </c:pt>
                <c:pt idx="2929">
                  <c:v>2100.0</c:v>
                </c:pt>
                <c:pt idx="2930">
                  <c:v>2100.0</c:v>
                </c:pt>
                <c:pt idx="2931">
                  <c:v>2100.0</c:v>
                </c:pt>
                <c:pt idx="2932">
                  <c:v>2100.0</c:v>
                </c:pt>
                <c:pt idx="2933">
                  <c:v>2100.0</c:v>
                </c:pt>
                <c:pt idx="2934">
                  <c:v>2100.0</c:v>
                </c:pt>
                <c:pt idx="2935">
                  <c:v>2100.0</c:v>
                </c:pt>
                <c:pt idx="2936">
                  <c:v>2100.0</c:v>
                </c:pt>
                <c:pt idx="2937">
                  <c:v>2100.0</c:v>
                </c:pt>
                <c:pt idx="2938">
                  <c:v>2100.0</c:v>
                </c:pt>
                <c:pt idx="2939">
                  <c:v>2100.0</c:v>
                </c:pt>
                <c:pt idx="2940">
                  <c:v>2100.0</c:v>
                </c:pt>
                <c:pt idx="2941">
                  <c:v>2100.0</c:v>
                </c:pt>
                <c:pt idx="2942">
                  <c:v>2100.0</c:v>
                </c:pt>
                <c:pt idx="2943">
                  <c:v>2100.0</c:v>
                </c:pt>
                <c:pt idx="2944">
                  <c:v>2100.0</c:v>
                </c:pt>
                <c:pt idx="2945">
                  <c:v>2100.0</c:v>
                </c:pt>
                <c:pt idx="2946">
                  <c:v>2100.0</c:v>
                </c:pt>
                <c:pt idx="2947">
                  <c:v>2100.0</c:v>
                </c:pt>
                <c:pt idx="2948">
                  <c:v>2100.0</c:v>
                </c:pt>
                <c:pt idx="2949">
                  <c:v>2100.0</c:v>
                </c:pt>
                <c:pt idx="2950">
                  <c:v>2100.0</c:v>
                </c:pt>
                <c:pt idx="2951">
                  <c:v>2100.0</c:v>
                </c:pt>
                <c:pt idx="2952">
                  <c:v>2100.0</c:v>
                </c:pt>
                <c:pt idx="2953">
                  <c:v>2100.0</c:v>
                </c:pt>
                <c:pt idx="2954">
                  <c:v>2100.0</c:v>
                </c:pt>
                <c:pt idx="2955">
                  <c:v>2100.0</c:v>
                </c:pt>
                <c:pt idx="2956">
                  <c:v>2100.0</c:v>
                </c:pt>
                <c:pt idx="2957">
                  <c:v>2100.0</c:v>
                </c:pt>
                <c:pt idx="2958">
                  <c:v>2100.0</c:v>
                </c:pt>
                <c:pt idx="2959">
                  <c:v>2100.0</c:v>
                </c:pt>
                <c:pt idx="2960">
                  <c:v>2100.0</c:v>
                </c:pt>
                <c:pt idx="2961">
                  <c:v>2100.0</c:v>
                </c:pt>
                <c:pt idx="2962">
                  <c:v>2100.0</c:v>
                </c:pt>
                <c:pt idx="2963">
                  <c:v>2100.0</c:v>
                </c:pt>
                <c:pt idx="2964">
                  <c:v>2100.0</c:v>
                </c:pt>
                <c:pt idx="2965">
                  <c:v>2100.0</c:v>
                </c:pt>
                <c:pt idx="2966">
                  <c:v>2100.0</c:v>
                </c:pt>
                <c:pt idx="2967">
                  <c:v>2100.0</c:v>
                </c:pt>
                <c:pt idx="2968">
                  <c:v>2100.0</c:v>
                </c:pt>
                <c:pt idx="2969">
                  <c:v>2100.0</c:v>
                </c:pt>
                <c:pt idx="2970">
                  <c:v>2100.0</c:v>
                </c:pt>
                <c:pt idx="2971">
                  <c:v>2100.0</c:v>
                </c:pt>
                <c:pt idx="2972">
                  <c:v>2100.0</c:v>
                </c:pt>
                <c:pt idx="2973">
                  <c:v>2100.0</c:v>
                </c:pt>
                <c:pt idx="2974">
                  <c:v>2100.0</c:v>
                </c:pt>
                <c:pt idx="2975">
                  <c:v>2100.0</c:v>
                </c:pt>
                <c:pt idx="2976">
                  <c:v>2100.0</c:v>
                </c:pt>
                <c:pt idx="2977">
                  <c:v>2100.0</c:v>
                </c:pt>
                <c:pt idx="2978">
                  <c:v>2100.0</c:v>
                </c:pt>
                <c:pt idx="2979">
                  <c:v>2100.0</c:v>
                </c:pt>
                <c:pt idx="2980">
                  <c:v>2100.0</c:v>
                </c:pt>
                <c:pt idx="2981">
                  <c:v>2100.0</c:v>
                </c:pt>
                <c:pt idx="2982">
                  <c:v>2100.0</c:v>
                </c:pt>
                <c:pt idx="2983">
                  <c:v>2100.0</c:v>
                </c:pt>
                <c:pt idx="2984">
                  <c:v>2100.0</c:v>
                </c:pt>
                <c:pt idx="2985">
                  <c:v>2100.0</c:v>
                </c:pt>
                <c:pt idx="2986">
                  <c:v>2100.0</c:v>
                </c:pt>
                <c:pt idx="2987">
                  <c:v>2100.0</c:v>
                </c:pt>
                <c:pt idx="2988">
                  <c:v>2100.0</c:v>
                </c:pt>
                <c:pt idx="2989">
                  <c:v>2100.0</c:v>
                </c:pt>
                <c:pt idx="2990">
                  <c:v>2100.0</c:v>
                </c:pt>
                <c:pt idx="2991">
                  <c:v>2100.0</c:v>
                </c:pt>
                <c:pt idx="2992">
                  <c:v>2100.0</c:v>
                </c:pt>
                <c:pt idx="2993">
                  <c:v>2100.0</c:v>
                </c:pt>
                <c:pt idx="2994">
                  <c:v>2100.0</c:v>
                </c:pt>
                <c:pt idx="2995">
                  <c:v>2100.0</c:v>
                </c:pt>
                <c:pt idx="2996">
                  <c:v>2100.0</c:v>
                </c:pt>
                <c:pt idx="2997">
                  <c:v>2100.0</c:v>
                </c:pt>
                <c:pt idx="2998">
                  <c:v>2100.0</c:v>
                </c:pt>
                <c:pt idx="2999">
                  <c:v>2100.0</c:v>
                </c:pt>
                <c:pt idx="3000">
                  <c:v>2100.0</c:v>
                </c:pt>
                <c:pt idx="3001">
                  <c:v>2100.0</c:v>
                </c:pt>
                <c:pt idx="3002">
                  <c:v>2100.0</c:v>
                </c:pt>
                <c:pt idx="3003">
                  <c:v>2100.0</c:v>
                </c:pt>
                <c:pt idx="3004">
                  <c:v>2100.0</c:v>
                </c:pt>
                <c:pt idx="3005">
                  <c:v>2100.0</c:v>
                </c:pt>
                <c:pt idx="3006">
                  <c:v>2100.0</c:v>
                </c:pt>
                <c:pt idx="3007">
                  <c:v>2100.0</c:v>
                </c:pt>
                <c:pt idx="3008">
                  <c:v>2100.0</c:v>
                </c:pt>
                <c:pt idx="3009">
                  <c:v>2100.0</c:v>
                </c:pt>
                <c:pt idx="3010">
                  <c:v>2100.0</c:v>
                </c:pt>
                <c:pt idx="3011">
                  <c:v>2100.0</c:v>
                </c:pt>
                <c:pt idx="3012">
                  <c:v>2100.0</c:v>
                </c:pt>
                <c:pt idx="3013">
                  <c:v>2100.0</c:v>
                </c:pt>
                <c:pt idx="3014">
                  <c:v>2100.0</c:v>
                </c:pt>
                <c:pt idx="3015">
                  <c:v>2100.0</c:v>
                </c:pt>
                <c:pt idx="3016">
                  <c:v>2100.0</c:v>
                </c:pt>
                <c:pt idx="3017">
                  <c:v>2100.0</c:v>
                </c:pt>
                <c:pt idx="3018">
                  <c:v>2100.0</c:v>
                </c:pt>
                <c:pt idx="3019">
                  <c:v>2100.0</c:v>
                </c:pt>
                <c:pt idx="3020">
                  <c:v>2100.0</c:v>
                </c:pt>
                <c:pt idx="3021">
                  <c:v>2100.0</c:v>
                </c:pt>
                <c:pt idx="3022">
                  <c:v>2100.0</c:v>
                </c:pt>
                <c:pt idx="3023">
                  <c:v>2100.0</c:v>
                </c:pt>
                <c:pt idx="3024">
                  <c:v>2100.0</c:v>
                </c:pt>
                <c:pt idx="3025">
                  <c:v>2100.0</c:v>
                </c:pt>
                <c:pt idx="3026">
                  <c:v>2100.0</c:v>
                </c:pt>
                <c:pt idx="3027">
                  <c:v>2100.0</c:v>
                </c:pt>
                <c:pt idx="3028">
                  <c:v>2100.0</c:v>
                </c:pt>
                <c:pt idx="3029">
                  <c:v>2100.0</c:v>
                </c:pt>
                <c:pt idx="3030">
                  <c:v>2100.0</c:v>
                </c:pt>
                <c:pt idx="3031">
                  <c:v>2100.0</c:v>
                </c:pt>
                <c:pt idx="3032">
                  <c:v>2100.0</c:v>
                </c:pt>
                <c:pt idx="3033">
                  <c:v>2100.0</c:v>
                </c:pt>
                <c:pt idx="3034">
                  <c:v>2100.0</c:v>
                </c:pt>
                <c:pt idx="3035">
                  <c:v>2100.0</c:v>
                </c:pt>
                <c:pt idx="3036">
                  <c:v>2100.0</c:v>
                </c:pt>
                <c:pt idx="3037">
                  <c:v>2100.0</c:v>
                </c:pt>
                <c:pt idx="3038">
                  <c:v>2100.0</c:v>
                </c:pt>
                <c:pt idx="3039">
                  <c:v>2100.0</c:v>
                </c:pt>
                <c:pt idx="3040">
                  <c:v>2100.0</c:v>
                </c:pt>
                <c:pt idx="3041">
                  <c:v>2100.0</c:v>
                </c:pt>
                <c:pt idx="3042">
                  <c:v>2100.0</c:v>
                </c:pt>
                <c:pt idx="3043">
                  <c:v>2100.0</c:v>
                </c:pt>
                <c:pt idx="3044">
                  <c:v>2100.0</c:v>
                </c:pt>
                <c:pt idx="3045">
                  <c:v>2100.0</c:v>
                </c:pt>
                <c:pt idx="3046">
                  <c:v>2100.0</c:v>
                </c:pt>
                <c:pt idx="3047">
                  <c:v>2100.0</c:v>
                </c:pt>
                <c:pt idx="3048">
                  <c:v>2100.0</c:v>
                </c:pt>
                <c:pt idx="3049">
                  <c:v>2100.0</c:v>
                </c:pt>
                <c:pt idx="3050">
                  <c:v>2100.0</c:v>
                </c:pt>
                <c:pt idx="3051">
                  <c:v>2100.0</c:v>
                </c:pt>
                <c:pt idx="3052">
                  <c:v>2100.0</c:v>
                </c:pt>
                <c:pt idx="3053">
                  <c:v>2100.0</c:v>
                </c:pt>
                <c:pt idx="3054">
                  <c:v>2100.0</c:v>
                </c:pt>
                <c:pt idx="3055">
                  <c:v>2100.0</c:v>
                </c:pt>
                <c:pt idx="3056">
                  <c:v>2100.0</c:v>
                </c:pt>
                <c:pt idx="3057">
                  <c:v>2100.0</c:v>
                </c:pt>
                <c:pt idx="3058">
                  <c:v>2100.0</c:v>
                </c:pt>
                <c:pt idx="3059">
                  <c:v>2100.0</c:v>
                </c:pt>
                <c:pt idx="3060">
                  <c:v>2100.0</c:v>
                </c:pt>
                <c:pt idx="3061">
                  <c:v>2100.0</c:v>
                </c:pt>
                <c:pt idx="3062">
                  <c:v>2100.0</c:v>
                </c:pt>
                <c:pt idx="3063">
                  <c:v>2100.0</c:v>
                </c:pt>
                <c:pt idx="3064">
                  <c:v>2100.0</c:v>
                </c:pt>
                <c:pt idx="3065">
                  <c:v>2100.0</c:v>
                </c:pt>
                <c:pt idx="3066">
                  <c:v>2100.0</c:v>
                </c:pt>
                <c:pt idx="3067">
                  <c:v>2100.0</c:v>
                </c:pt>
                <c:pt idx="3068">
                  <c:v>2100.0</c:v>
                </c:pt>
                <c:pt idx="3069">
                  <c:v>2100.0</c:v>
                </c:pt>
                <c:pt idx="3070">
                  <c:v>2100.0</c:v>
                </c:pt>
                <c:pt idx="3071">
                  <c:v>2100.0</c:v>
                </c:pt>
                <c:pt idx="3072">
                  <c:v>2100.0</c:v>
                </c:pt>
                <c:pt idx="3073">
                  <c:v>2100.0</c:v>
                </c:pt>
                <c:pt idx="3074">
                  <c:v>2100.0</c:v>
                </c:pt>
                <c:pt idx="3075">
                  <c:v>2100.0</c:v>
                </c:pt>
                <c:pt idx="3076">
                  <c:v>2100.0</c:v>
                </c:pt>
                <c:pt idx="3077">
                  <c:v>2100.0</c:v>
                </c:pt>
                <c:pt idx="3078">
                  <c:v>2100.0</c:v>
                </c:pt>
                <c:pt idx="3079">
                  <c:v>2100.0</c:v>
                </c:pt>
                <c:pt idx="3080">
                  <c:v>2100.0</c:v>
                </c:pt>
                <c:pt idx="3081">
                  <c:v>2100.0</c:v>
                </c:pt>
                <c:pt idx="3082">
                  <c:v>2100.0</c:v>
                </c:pt>
                <c:pt idx="3083">
                  <c:v>2100.0</c:v>
                </c:pt>
                <c:pt idx="3084">
                  <c:v>2100.0</c:v>
                </c:pt>
                <c:pt idx="3085">
                  <c:v>2100.0</c:v>
                </c:pt>
                <c:pt idx="3086">
                  <c:v>2100.0</c:v>
                </c:pt>
                <c:pt idx="3087">
                  <c:v>2100.0</c:v>
                </c:pt>
                <c:pt idx="3088">
                  <c:v>2100.0</c:v>
                </c:pt>
                <c:pt idx="3089">
                  <c:v>2100.0</c:v>
                </c:pt>
                <c:pt idx="3090">
                  <c:v>2100.0</c:v>
                </c:pt>
                <c:pt idx="3091">
                  <c:v>2100.0</c:v>
                </c:pt>
                <c:pt idx="3092">
                  <c:v>2100.0</c:v>
                </c:pt>
                <c:pt idx="3093">
                  <c:v>2100.0</c:v>
                </c:pt>
                <c:pt idx="3094">
                  <c:v>2100.0</c:v>
                </c:pt>
                <c:pt idx="3095">
                  <c:v>2100.0</c:v>
                </c:pt>
                <c:pt idx="3096">
                  <c:v>2100.0</c:v>
                </c:pt>
                <c:pt idx="3097">
                  <c:v>2100.0</c:v>
                </c:pt>
                <c:pt idx="3098">
                  <c:v>2100.0</c:v>
                </c:pt>
                <c:pt idx="3099">
                  <c:v>2100.0</c:v>
                </c:pt>
                <c:pt idx="3100">
                  <c:v>2100.0</c:v>
                </c:pt>
                <c:pt idx="3101">
                  <c:v>2100.0</c:v>
                </c:pt>
                <c:pt idx="3102">
                  <c:v>2100.0</c:v>
                </c:pt>
                <c:pt idx="3103">
                  <c:v>2100.0</c:v>
                </c:pt>
                <c:pt idx="3104">
                  <c:v>2100.0</c:v>
                </c:pt>
                <c:pt idx="3105">
                  <c:v>2100.0</c:v>
                </c:pt>
                <c:pt idx="3106">
                  <c:v>2100.0</c:v>
                </c:pt>
                <c:pt idx="3107">
                  <c:v>2100.0</c:v>
                </c:pt>
                <c:pt idx="3108">
                  <c:v>2100.0</c:v>
                </c:pt>
                <c:pt idx="3109">
                  <c:v>2100.0</c:v>
                </c:pt>
                <c:pt idx="3110">
                  <c:v>2100.0</c:v>
                </c:pt>
              </c:numCache>
            </c:numRef>
          </c:xVal>
          <c:yVal>
            <c:numRef>
              <c:f>'Data 1'!$R$4:$R$3114</c:f>
              <c:numCache>
                <c:formatCode>0.00</c:formatCode>
                <c:ptCount val="3111"/>
                <c:pt idx="0">
                  <c:v>79.95555555555556</c:v>
                </c:pt>
                <c:pt idx="1">
                  <c:v>159.8222222222222</c:v>
                </c:pt>
                <c:pt idx="2">
                  <c:v>239.6</c:v>
                </c:pt>
                <c:pt idx="3">
                  <c:v>319.2888888888889</c:v>
                </c:pt>
                <c:pt idx="4">
                  <c:v>398.888888888889</c:v>
                </c:pt>
                <c:pt idx="5">
                  <c:v>478.4</c:v>
                </c:pt>
                <c:pt idx="6">
                  <c:v>557.8222222222222</c:v>
                </c:pt>
                <c:pt idx="7">
                  <c:v>637.1555555555556</c:v>
                </c:pt>
                <c:pt idx="8">
                  <c:v>716.4000000000001</c:v>
                </c:pt>
                <c:pt idx="9">
                  <c:v>795.5555555555555</c:v>
                </c:pt>
                <c:pt idx="10">
                  <c:v>874.6222222222223</c:v>
                </c:pt>
                <c:pt idx="11">
                  <c:v>953.6</c:v>
                </c:pt>
                <c:pt idx="12">
                  <c:v>1032.48888888889</c:v>
                </c:pt>
                <c:pt idx="13">
                  <c:v>1111.28888888889</c:v>
                </c:pt>
                <c:pt idx="14">
                  <c:v>1190.0</c:v>
                </c:pt>
                <c:pt idx="15">
                  <c:v>1268.622222222222</c:v>
                </c:pt>
                <c:pt idx="16">
                  <c:v>1347.155555555555</c:v>
                </c:pt>
                <c:pt idx="17">
                  <c:v>1425.6</c:v>
                </c:pt>
                <c:pt idx="18">
                  <c:v>1503.955555555556</c:v>
                </c:pt>
                <c:pt idx="19">
                  <c:v>1582.222222222222</c:v>
                </c:pt>
                <c:pt idx="20">
                  <c:v>1660.4</c:v>
                </c:pt>
                <c:pt idx="21">
                  <c:v>1738.488888888889</c:v>
                </c:pt>
                <c:pt idx="22">
                  <c:v>1816.48888888889</c:v>
                </c:pt>
                <c:pt idx="23">
                  <c:v>1894.4</c:v>
                </c:pt>
                <c:pt idx="24">
                  <c:v>1972.222222222222</c:v>
                </c:pt>
                <c:pt idx="25">
                  <c:v>2049.955555555555</c:v>
                </c:pt>
                <c:pt idx="26">
                  <c:v>2127.6</c:v>
                </c:pt>
                <c:pt idx="27">
                  <c:v>2205.155555555555</c:v>
                </c:pt>
                <c:pt idx="28">
                  <c:v>2282.622222222222</c:v>
                </c:pt>
                <c:pt idx="29">
                  <c:v>2360.0</c:v>
                </c:pt>
                <c:pt idx="30">
                  <c:v>2437.288888888889</c:v>
                </c:pt>
                <c:pt idx="31">
                  <c:v>2514.488888888889</c:v>
                </c:pt>
                <c:pt idx="32">
                  <c:v>2591.599999999999</c:v>
                </c:pt>
                <c:pt idx="33">
                  <c:v>2668.622222222222</c:v>
                </c:pt>
                <c:pt idx="34">
                  <c:v>2745.555555555555</c:v>
                </c:pt>
                <c:pt idx="35">
                  <c:v>2822.4</c:v>
                </c:pt>
                <c:pt idx="36">
                  <c:v>2899.155555555555</c:v>
                </c:pt>
                <c:pt idx="37">
                  <c:v>2975.822222222222</c:v>
                </c:pt>
                <c:pt idx="38">
                  <c:v>3052.4</c:v>
                </c:pt>
                <c:pt idx="39">
                  <c:v>3128.888888888889</c:v>
                </c:pt>
                <c:pt idx="40">
                  <c:v>3205.288888888889</c:v>
                </c:pt>
                <c:pt idx="41">
                  <c:v>3281.6</c:v>
                </c:pt>
                <c:pt idx="42">
                  <c:v>3357.822222222222</c:v>
                </c:pt>
                <c:pt idx="43">
                  <c:v>3433.955555555555</c:v>
                </c:pt>
                <c:pt idx="44">
                  <c:v>3510.0</c:v>
                </c:pt>
                <c:pt idx="45">
                  <c:v>3585.955555555555</c:v>
                </c:pt>
                <c:pt idx="46">
                  <c:v>3661.822222222223</c:v>
                </c:pt>
                <c:pt idx="47">
                  <c:v>3737.6</c:v>
                </c:pt>
                <c:pt idx="48">
                  <c:v>3813.288888888889</c:v>
                </c:pt>
                <c:pt idx="49">
                  <c:v>3888.888888888889</c:v>
                </c:pt>
                <c:pt idx="50">
                  <c:v>3964.4</c:v>
                </c:pt>
                <c:pt idx="51">
                  <c:v>4039.822222222222</c:v>
                </c:pt>
                <c:pt idx="52">
                  <c:v>4115.155555555556</c:v>
                </c:pt>
                <c:pt idx="53">
                  <c:v>4190.400000000001</c:v>
                </c:pt>
                <c:pt idx="54">
                  <c:v>4265.555555555555</c:v>
                </c:pt>
                <c:pt idx="55">
                  <c:v>4340.622222222222</c:v>
                </c:pt>
                <c:pt idx="56">
                  <c:v>4415.6</c:v>
                </c:pt>
                <c:pt idx="57">
                  <c:v>4490.488888888889</c:v>
                </c:pt>
                <c:pt idx="58">
                  <c:v>4565.288888888889</c:v>
                </c:pt>
                <c:pt idx="59">
                  <c:v>4640.000000000001</c:v>
                </c:pt>
                <c:pt idx="60">
                  <c:v>4714.622222222222</c:v>
                </c:pt>
                <c:pt idx="61">
                  <c:v>4789.155555555555</c:v>
                </c:pt>
                <c:pt idx="62">
                  <c:v>4863.6</c:v>
                </c:pt>
                <c:pt idx="63">
                  <c:v>4937.955555555556</c:v>
                </c:pt>
                <c:pt idx="64">
                  <c:v>5012.222222222222</c:v>
                </c:pt>
                <c:pt idx="65">
                  <c:v>5086.400000000001</c:v>
                </c:pt>
                <c:pt idx="66">
                  <c:v>5160.488888888889</c:v>
                </c:pt>
                <c:pt idx="67">
                  <c:v>5234.488888888889</c:v>
                </c:pt>
                <c:pt idx="68">
                  <c:v>5308.400000000001</c:v>
                </c:pt>
                <c:pt idx="69">
                  <c:v>5382.222222222222</c:v>
                </c:pt>
                <c:pt idx="70">
                  <c:v>5455.955555555555</c:v>
                </c:pt>
                <c:pt idx="71">
                  <c:v>5529.6</c:v>
                </c:pt>
                <c:pt idx="72">
                  <c:v>5603.155555555556</c:v>
                </c:pt>
                <c:pt idx="73">
                  <c:v>5676.622222222223</c:v>
                </c:pt>
                <c:pt idx="74">
                  <c:v>5750.000000000001</c:v>
                </c:pt>
                <c:pt idx="75">
                  <c:v>5823.288888888888</c:v>
                </c:pt>
                <c:pt idx="76">
                  <c:v>5896.488888888888</c:v>
                </c:pt>
                <c:pt idx="77">
                  <c:v>5969.6</c:v>
                </c:pt>
                <c:pt idx="78">
                  <c:v>6042.622222222222</c:v>
                </c:pt>
                <c:pt idx="79">
                  <c:v>6115.555555555555</c:v>
                </c:pt>
                <c:pt idx="80">
                  <c:v>6188.4</c:v>
                </c:pt>
                <c:pt idx="81">
                  <c:v>6261.155555555555</c:v>
                </c:pt>
                <c:pt idx="82">
                  <c:v>6333.82222222222</c:v>
                </c:pt>
                <c:pt idx="83">
                  <c:v>6406.400000000001</c:v>
                </c:pt>
                <c:pt idx="84">
                  <c:v>6478.888888888889</c:v>
                </c:pt>
                <c:pt idx="85">
                  <c:v>6551.288888888888</c:v>
                </c:pt>
                <c:pt idx="86">
                  <c:v>6623.6</c:v>
                </c:pt>
                <c:pt idx="87">
                  <c:v>6695.822222222222</c:v>
                </c:pt>
                <c:pt idx="88">
                  <c:v>6767.955555555557</c:v>
                </c:pt>
                <c:pt idx="89">
                  <c:v>6840.0</c:v>
                </c:pt>
                <c:pt idx="90">
                  <c:v>6911.955555555555</c:v>
                </c:pt>
                <c:pt idx="91">
                  <c:v>6983.822222222222</c:v>
                </c:pt>
                <c:pt idx="92">
                  <c:v>7055.6</c:v>
                </c:pt>
                <c:pt idx="93">
                  <c:v>7127.288888888889</c:v>
                </c:pt>
                <c:pt idx="94">
                  <c:v>7198.888888888889</c:v>
                </c:pt>
                <c:pt idx="95">
                  <c:v>7270.400000000001</c:v>
                </c:pt>
                <c:pt idx="96">
                  <c:v>7341.822222222222</c:v>
                </c:pt>
                <c:pt idx="97">
                  <c:v>7413.155555555556</c:v>
                </c:pt>
                <c:pt idx="98">
                  <c:v>7484.4</c:v>
                </c:pt>
                <c:pt idx="99">
                  <c:v>7555.555555555555</c:v>
                </c:pt>
                <c:pt idx="100">
                  <c:v>7626.622222222222</c:v>
                </c:pt>
                <c:pt idx="101">
                  <c:v>7697.6</c:v>
                </c:pt>
                <c:pt idx="102">
                  <c:v>7768.488888888889</c:v>
                </c:pt>
                <c:pt idx="103">
                  <c:v>7839.288888888889</c:v>
                </c:pt>
                <c:pt idx="104">
                  <c:v>7910.0</c:v>
                </c:pt>
                <c:pt idx="105">
                  <c:v>7980.622222222222</c:v>
                </c:pt>
                <c:pt idx="106">
                  <c:v>8051.155555555556</c:v>
                </c:pt>
                <c:pt idx="107">
                  <c:v>8121.6</c:v>
                </c:pt>
                <c:pt idx="108">
                  <c:v>8191.955555555555</c:v>
                </c:pt>
                <c:pt idx="109">
                  <c:v>8262.22222222222</c:v>
                </c:pt>
                <c:pt idx="110">
                  <c:v>8332.4</c:v>
                </c:pt>
                <c:pt idx="111">
                  <c:v>8402.48888888889</c:v>
                </c:pt>
                <c:pt idx="112">
                  <c:v>8472.48888888889</c:v>
                </c:pt>
                <c:pt idx="113">
                  <c:v>8542.400000000001</c:v>
                </c:pt>
                <c:pt idx="114">
                  <c:v>8612.22222222222</c:v>
                </c:pt>
                <c:pt idx="115">
                  <c:v>8681.955555555556</c:v>
                </c:pt>
                <c:pt idx="116">
                  <c:v>8751.6</c:v>
                </c:pt>
                <c:pt idx="117">
                  <c:v>8821.155555555557</c:v>
                </c:pt>
                <c:pt idx="118">
                  <c:v>8890.622222222224</c:v>
                </c:pt>
                <c:pt idx="119">
                  <c:v>8960.0</c:v>
                </c:pt>
                <c:pt idx="120">
                  <c:v>9029.288888888888</c:v>
                </c:pt>
                <c:pt idx="121">
                  <c:v>9098.488888888887</c:v>
                </c:pt>
                <c:pt idx="122">
                  <c:v>9167.599999999999</c:v>
                </c:pt>
                <c:pt idx="123">
                  <c:v>9236.622222222224</c:v>
                </c:pt>
                <c:pt idx="124">
                  <c:v>9305.555555555557</c:v>
                </c:pt>
                <c:pt idx="125">
                  <c:v>9374.4</c:v>
                </c:pt>
                <c:pt idx="126">
                  <c:v>9443.155555555555</c:v>
                </c:pt>
                <c:pt idx="127">
                  <c:v>9511.82222222222</c:v>
                </c:pt>
                <c:pt idx="128">
                  <c:v>9580.400000000001</c:v>
                </c:pt>
                <c:pt idx="129">
                  <c:v>9648.888888888891</c:v>
                </c:pt>
                <c:pt idx="130">
                  <c:v>9717.288888888888</c:v>
                </c:pt>
                <c:pt idx="131">
                  <c:v>9785.599999999999</c:v>
                </c:pt>
                <c:pt idx="132">
                  <c:v>9853.82222222222</c:v>
                </c:pt>
                <c:pt idx="133">
                  <c:v>9921.955555555558</c:v>
                </c:pt>
                <c:pt idx="134">
                  <c:v>9990.000000000001</c:v>
                </c:pt>
                <c:pt idx="135">
                  <c:v>10057.95555555555</c:v>
                </c:pt>
                <c:pt idx="136">
                  <c:v>10125.82222222222</c:v>
                </c:pt>
                <c:pt idx="137">
                  <c:v>10193.6</c:v>
                </c:pt>
                <c:pt idx="138">
                  <c:v>10261.28888888889</c:v>
                </c:pt>
                <c:pt idx="139">
                  <c:v>10328.88888888889</c:v>
                </c:pt>
                <c:pt idx="140">
                  <c:v>10396.4</c:v>
                </c:pt>
                <c:pt idx="141">
                  <c:v>10463.82222222222</c:v>
                </c:pt>
                <c:pt idx="142">
                  <c:v>10531.15555555556</c:v>
                </c:pt>
                <c:pt idx="143">
                  <c:v>10598.4</c:v>
                </c:pt>
                <c:pt idx="144">
                  <c:v>10665.55555555555</c:v>
                </c:pt>
                <c:pt idx="145">
                  <c:v>10732.62222222222</c:v>
                </c:pt>
                <c:pt idx="146">
                  <c:v>10799.6</c:v>
                </c:pt>
                <c:pt idx="147">
                  <c:v>10866.48888888889</c:v>
                </c:pt>
                <c:pt idx="148">
                  <c:v>10933.28888888889</c:v>
                </c:pt>
                <c:pt idx="149">
                  <c:v>11000.0</c:v>
                </c:pt>
                <c:pt idx="150">
                  <c:v>11066.62222222222</c:v>
                </c:pt>
                <c:pt idx="151">
                  <c:v>11133.15555555556</c:v>
                </c:pt>
                <c:pt idx="152">
                  <c:v>11199.6</c:v>
                </c:pt>
                <c:pt idx="153">
                  <c:v>11265.95555555555</c:v>
                </c:pt>
                <c:pt idx="154">
                  <c:v>11332.22222222222</c:v>
                </c:pt>
                <c:pt idx="155">
                  <c:v>11398.4</c:v>
                </c:pt>
                <c:pt idx="156">
                  <c:v>11464.48888888889</c:v>
                </c:pt>
                <c:pt idx="157">
                  <c:v>11530.48888888889</c:v>
                </c:pt>
                <c:pt idx="158">
                  <c:v>11596.4</c:v>
                </c:pt>
                <c:pt idx="159">
                  <c:v>11662.22222222222</c:v>
                </c:pt>
                <c:pt idx="160">
                  <c:v>11727.95555555556</c:v>
                </c:pt>
                <c:pt idx="161">
                  <c:v>11793.6</c:v>
                </c:pt>
                <c:pt idx="162">
                  <c:v>11859.15555555556</c:v>
                </c:pt>
                <c:pt idx="163">
                  <c:v>11924.62222222222</c:v>
                </c:pt>
                <c:pt idx="164">
                  <c:v>11990.0</c:v>
                </c:pt>
                <c:pt idx="165">
                  <c:v>12055.2888888889</c:v>
                </c:pt>
                <c:pt idx="166">
                  <c:v>12120.48888888889</c:v>
                </c:pt>
                <c:pt idx="167">
                  <c:v>12185.6</c:v>
                </c:pt>
                <c:pt idx="168">
                  <c:v>12250.62222222222</c:v>
                </c:pt>
                <c:pt idx="169">
                  <c:v>12315.55555555556</c:v>
                </c:pt>
                <c:pt idx="170">
                  <c:v>12380.4</c:v>
                </c:pt>
                <c:pt idx="171">
                  <c:v>12445.15555555556</c:v>
                </c:pt>
                <c:pt idx="172">
                  <c:v>12509.82222222222</c:v>
                </c:pt>
                <c:pt idx="173">
                  <c:v>12574.4</c:v>
                </c:pt>
                <c:pt idx="174">
                  <c:v>12638.88888888889</c:v>
                </c:pt>
                <c:pt idx="175">
                  <c:v>12703.2888888889</c:v>
                </c:pt>
                <c:pt idx="176">
                  <c:v>12767.6</c:v>
                </c:pt>
                <c:pt idx="177">
                  <c:v>12831.82222222222</c:v>
                </c:pt>
                <c:pt idx="178">
                  <c:v>12895.95555555556</c:v>
                </c:pt>
                <c:pt idx="179">
                  <c:v>12960.0</c:v>
                </c:pt>
                <c:pt idx="180">
                  <c:v>13023.95555555556</c:v>
                </c:pt>
                <c:pt idx="181">
                  <c:v>13087.82222222222</c:v>
                </c:pt>
                <c:pt idx="182">
                  <c:v>13151.6</c:v>
                </c:pt>
                <c:pt idx="183">
                  <c:v>13215.28888888889</c:v>
                </c:pt>
                <c:pt idx="184">
                  <c:v>13278.88888888889</c:v>
                </c:pt>
                <c:pt idx="185">
                  <c:v>13342.4</c:v>
                </c:pt>
                <c:pt idx="186">
                  <c:v>13405.82222222222</c:v>
                </c:pt>
                <c:pt idx="187">
                  <c:v>13469.15555555556</c:v>
                </c:pt>
                <c:pt idx="188">
                  <c:v>13532.4</c:v>
                </c:pt>
                <c:pt idx="189">
                  <c:v>13595.55555555556</c:v>
                </c:pt>
                <c:pt idx="190">
                  <c:v>13658.62222222222</c:v>
                </c:pt>
                <c:pt idx="191">
                  <c:v>13721.6</c:v>
                </c:pt>
                <c:pt idx="192">
                  <c:v>13784.48888888889</c:v>
                </c:pt>
                <c:pt idx="193">
                  <c:v>13847.28888888889</c:v>
                </c:pt>
                <c:pt idx="194">
                  <c:v>13910.0</c:v>
                </c:pt>
                <c:pt idx="195">
                  <c:v>13972.62222222222</c:v>
                </c:pt>
                <c:pt idx="196">
                  <c:v>14035.15555555556</c:v>
                </c:pt>
                <c:pt idx="197">
                  <c:v>14097.6</c:v>
                </c:pt>
                <c:pt idx="198">
                  <c:v>14159.95555555556</c:v>
                </c:pt>
                <c:pt idx="199">
                  <c:v>14222.22222222222</c:v>
                </c:pt>
                <c:pt idx="200">
                  <c:v>14284.4</c:v>
                </c:pt>
                <c:pt idx="201">
                  <c:v>14346.48888888889</c:v>
                </c:pt>
                <c:pt idx="202">
                  <c:v>14408.48888888889</c:v>
                </c:pt>
                <c:pt idx="203">
                  <c:v>14470.4</c:v>
                </c:pt>
                <c:pt idx="204">
                  <c:v>14532.22222222222</c:v>
                </c:pt>
                <c:pt idx="205">
                  <c:v>14593.95555555556</c:v>
                </c:pt>
                <c:pt idx="206">
                  <c:v>14655.6</c:v>
                </c:pt>
                <c:pt idx="207">
                  <c:v>14717.15555555556</c:v>
                </c:pt>
                <c:pt idx="208">
                  <c:v>14778.62222222222</c:v>
                </c:pt>
                <c:pt idx="209">
                  <c:v>14840.0</c:v>
                </c:pt>
                <c:pt idx="210">
                  <c:v>14901.28888888889</c:v>
                </c:pt>
                <c:pt idx="211">
                  <c:v>14962.48888888889</c:v>
                </c:pt>
                <c:pt idx="212">
                  <c:v>15023.6</c:v>
                </c:pt>
                <c:pt idx="213">
                  <c:v>15084.62222222222</c:v>
                </c:pt>
                <c:pt idx="214">
                  <c:v>15145.55555555556</c:v>
                </c:pt>
                <c:pt idx="215">
                  <c:v>15206.4</c:v>
                </c:pt>
                <c:pt idx="216">
                  <c:v>15267.15555555556</c:v>
                </c:pt>
                <c:pt idx="217">
                  <c:v>15327.82222222222</c:v>
                </c:pt>
                <c:pt idx="218">
                  <c:v>15388.4</c:v>
                </c:pt>
                <c:pt idx="219">
                  <c:v>15448.88888888889</c:v>
                </c:pt>
                <c:pt idx="220">
                  <c:v>15509.2888888889</c:v>
                </c:pt>
                <c:pt idx="221">
                  <c:v>15569.6</c:v>
                </c:pt>
                <c:pt idx="222">
                  <c:v>15629.82222222222</c:v>
                </c:pt>
                <c:pt idx="223">
                  <c:v>15689.95555555556</c:v>
                </c:pt>
                <c:pt idx="224">
                  <c:v>15750.0</c:v>
                </c:pt>
                <c:pt idx="225">
                  <c:v>15809.95555555556</c:v>
                </c:pt>
                <c:pt idx="226">
                  <c:v>15869.82222222222</c:v>
                </c:pt>
                <c:pt idx="227">
                  <c:v>15929.6</c:v>
                </c:pt>
                <c:pt idx="228">
                  <c:v>15989.28888888889</c:v>
                </c:pt>
                <c:pt idx="229">
                  <c:v>16048.88888888889</c:v>
                </c:pt>
                <c:pt idx="230">
                  <c:v>16108.4</c:v>
                </c:pt>
                <c:pt idx="231">
                  <c:v>16167.82222222222</c:v>
                </c:pt>
                <c:pt idx="232">
                  <c:v>16227.15555555556</c:v>
                </c:pt>
                <c:pt idx="233">
                  <c:v>16286.4</c:v>
                </c:pt>
                <c:pt idx="234">
                  <c:v>16345.55555555556</c:v>
                </c:pt>
                <c:pt idx="235">
                  <c:v>16404.62222222222</c:v>
                </c:pt>
                <c:pt idx="236">
                  <c:v>16463.6</c:v>
                </c:pt>
                <c:pt idx="237">
                  <c:v>16522.48888888888</c:v>
                </c:pt>
                <c:pt idx="238">
                  <c:v>16581.28888888889</c:v>
                </c:pt>
                <c:pt idx="239">
                  <c:v>16640.0</c:v>
                </c:pt>
                <c:pt idx="240">
                  <c:v>16698.62222222222</c:v>
                </c:pt>
                <c:pt idx="241">
                  <c:v>16757.15555555556</c:v>
                </c:pt>
                <c:pt idx="242">
                  <c:v>16815.6</c:v>
                </c:pt>
                <c:pt idx="243">
                  <c:v>16873.95555555555</c:v>
                </c:pt>
                <c:pt idx="244">
                  <c:v>16932.22222222222</c:v>
                </c:pt>
                <c:pt idx="245">
                  <c:v>16990.4</c:v>
                </c:pt>
                <c:pt idx="246">
                  <c:v>17048.48888888888</c:v>
                </c:pt>
                <c:pt idx="247">
                  <c:v>17106.48888888889</c:v>
                </c:pt>
                <c:pt idx="248">
                  <c:v>17164.4</c:v>
                </c:pt>
                <c:pt idx="249">
                  <c:v>17222.22222222222</c:v>
                </c:pt>
                <c:pt idx="250">
                  <c:v>17279.95555555556</c:v>
                </c:pt>
                <c:pt idx="251">
                  <c:v>17337.6</c:v>
                </c:pt>
                <c:pt idx="252">
                  <c:v>17395.15555555555</c:v>
                </c:pt>
                <c:pt idx="253">
                  <c:v>17452.62222222222</c:v>
                </c:pt>
                <c:pt idx="254">
                  <c:v>17510.0</c:v>
                </c:pt>
                <c:pt idx="255">
                  <c:v>17567.28888888889</c:v>
                </c:pt>
                <c:pt idx="256">
                  <c:v>17624.48888888889</c:v>
                </c:pt>
                <c:pt idx="257">
                  <c:v>17681.6</c:v>
                </c:pt>
                <c:pt idx="258">
                  <c:v>17738.62222222222</c:v>
                </c:pt>
                <c:pt idx="259">
                  <c:v>17795.55555555555</c:v>
                </c:pt>
                <c:pt idx="260">
                  <c:v>17852.4</c:v>
                </c:pt>
                <c:pt idx="261">
                  <c:v>17909.15555555556</c:v>
                </c:pt>
                <c:pt idx="262">
                  <c:v>17965.82222222222</c:v>
                </c:pt>
                <c:pt idx="263">
                  <c:v>18022.4</c:v>
                </c:pt>
                <c:pt idx="264">
                  <c:v>18078.8888888889</c:v>
                </c:pt>
                <c:pt idx="265">
                  <c:v>18135.2888888889</c:v>
                </c:pt>
                <c:pt idx="266">
                  <c:v>18191.6</c:v>
                </c:pt>
                <c:pt idx="267">
                  <c:v>18247.82222222222</c:v>
                </c:pt>
                <c:pt idx="268">
                  <c:v>18303.95555555556</c:v>
                </c:pt>
                <c:pt idx="269">
                  <c:v>18360.0</c:v>
                </c:pt>
                <c:pt idx="270">
                  <c:v>18415.95555555556</c:v>
                </c:pt>
                <c:pt idx="271">
                  <c:v>18471.82222222222</c:v>
                </c:pt>
                <c:pt idx="272">
                  <c:v>18527.6</c:v>
                </c:pt>
                <c:pt idx="273">
                  <c:v>18583.28888888889</c:v>
                </c:pt>
                <c:pt idx="274">
                  <c:v>18638.8888888889</c:v>
                </c:pt>
                <c:pt idx="275">
                  <c:v>18694.4</c:v>
                </c:pt>
                <c:pt idx="276">
                  <c:v>18749.82222222222</c:v>
                </c:pt>
                <c:pt idx="277">
                  <c:v>18805.15555555556</c:v>
                </c:pt>
                <c:pt idx="278">
                  <c:v>18860.4</c:v>
                </c:pt>
                <c:pt idx="279">
                  <c:v>18915.55555555555</c:v>
                </c:pt>
                <c:pt idx="280">
                  <c:v>18970.62222222222</c:v>
                </c:pt>
                <c:pt idx="281">
                  <c:v>19025.6</c:v>
                </c:pt>
                <c:pt idx="282">
                  <c:v>19080.48888888888</c:v>
                </c:pt>
                <c:pt idx="283">
                  <c:v>19135.28888888889</c:v>
                </c:pt>
                <c:pt idx="284">
                  <c:v>19190.0</c:v>
                </c:pt>
                <c:pt idx="285">
                  <c:v>19244.62222222223</c:v>
                </c:pt>
                <c:pt idx="286">
                  <c:v>19299.15555555555</c:v>
                </c:pt>
                <c:pt idx="287">
                  <c:v>19353.6</c:v>
                </c:pt>
                <c:pt idx="288">
                  <c:v>19407.95555555555</c:v>
                </c:pt>
                <c:pt idx="289">
                  <c:v>19462.22222222222</c:v>
                </c:pt>
                <c:pt idx="290">
                  <c:v>19516.40000000001</c:v>
                </c:pt>
                <c:pt idx="291">
                  <c:v>19570.48888888889</c:v>
                </c:pt>
                <c:pt idx="292">
                  <c:v>19624.48888888889</c:v>
                </c:pt>
                <c:pt idx="293">
                  <c:v>19678.4</c:v>
                </c:pt>
                <c:pt idx="294">
                  <c:v>19732.22222222222</c:v>
                </c:pt>
                <c:pt idx="295">
                  <c:v>19785.95555555556</c:v>
                </c:pt>
                <c:pt idx="296">
                  <c:v>19839.6</c:v>
                </c:pt>
                <c:pt idx="297">
                  <c:v>19893.15555555556</c:v>
                </c:pt>
                <c:pt idx="298">
                  <c:v>19946.62222222222</c:v>
                </c:pt>
                <c:pt idx="299">
                  <c:v>20000.0</c:v>
                </c:pt>
                <c:pt idx="300">
                  <c:v>20053.28888888889</c:v>
                </c:pt>
                <c:pt idx="301">
                  <c:v>20106.48888888889</c:v>
                </c:pt>
                <c:pt idx="302">
                  <c:v>20159.6</c:v>
                </c:pt>
                <c:pt idx="303">
                  <c:v>20212.62222222222</c:v>
                </c:pt>
                <c:pt idx="304">
                  <c:v>20265.55555555555</c:v>
                </c:pt>
                <c:pt idx="305">
                  <c:v>20318.4</c:v>
                </c:pt>
                <c:pt idx="306">
                  <c:v>20371.15555555556</c:v>
                </c:pt>
                <c:pt idx="307">
                  <c:v>20423.82222222222</c:v>
                </c:pt>
                <c:pt idx="308">
                  <c:v>20476.4</c:v>
                </c:pt>
                <c:pt idx="309">
                  <c:v>20528.8888888889</c:v>
                </c:pt>
                <c:pt idx="310">
                  <c:v>20581.28888888889</c:v>
                </c:pt>
                <c:pt idx="311">
                  <c:v>20633.6</c:v>
                </c:pt>
                <c:pt idx="312">
                  <c:v>20685.82222222222</c:v>
                </c:pt>
                <c:pt idx="313">
                  <c:v>20737.95555555556</c:v>
                </c:pt>
                <c:pt idx="314">
                  <c:v>20790.0</c:v>
                </c:pt>
                <c:pt idx="315">
                  <c:v>20841.95555555556</c:v>
                </c:pt>
                <c:pt idx="316">
                  <c:v>20893.82222222222</c:v>
                </c:pt>
                <c:pt idx="317">
                  <c:v>20945.6</c:v>
                </c:pt>
                <c:pt idx="318">
                  <c:v>20997.28888888889</c:v>
                </c:pt>
                <c:pt idx="319">
                  <c:v>21048.8888888889</c:v>
                </c:pt>
                <c:pt idx="320">
                  <c:v>21100.4</c:v>
                </c:pt>
                <c:pt idx="321">
                  <c:v>21151.82222222222</c:v>
                </c:pt>
                <c:pt idx="322">
                  <c:v>21203.15555555556</c:v>
                </c:pt>
                <c:pt idx="323">
                  <c:v>21254.4</c:v>
                </c:pt>
                <c:pt idx="324">
                  <c:v>21305.55555555556</c:v>
                </c:pt>
                <c:pt idx="325">
                  <c:v>21356.62222222222</c:v>
                </c:pt>
                <c:pt idx="326">
                  <c:v>21407.6</c:v>
                </c:pt>
                <c:pt idx="327">
                  <c:v>21458.48888888888</c:v>
                </c:pt>
                <c:pt idx="328">
                  <c:v>21509.28888888888</c:v>
                </c:pt>
                <c:pt idx="329">
                  <c:v>21560.0</c:v>
                </c:pt>
                <c:pt idx="330">
                  <c:v>21610.62222222222</c:v>
                </c:pt>
                <c:pt idx="331">
                  <c:v>21661.15555555556</c:v>
                </c:pt>
                <c:pt idx="332">
                  <c:v>21711.6</c:v>
                </c:pt>
                <c:pt idx="333">
                  <c:v>21761.95555555555</c:v>
                </c:pt>
                <c:pt idx="334">
                  <c:v>21812.22222222222</c:v>
                </c:pt>
                <c:pt idx="335">
                  <c:v>21862.40000000001</c:v>
                </c:pt>
                <c:pt idx="336">
                  <c:v>21912.4888888889</c:v>
                </c:pt>
                <c:pt idx="337">
                  <c:v>21962.48888888889</c:v>
                </c:pt>
                <c:pt idx="338">
                  <c:v>22012.4</c:v>
                </c:pt>
                <c:pt idx="339">
                  <c:v>22062.22222222222</c:v>
                </c:pt>
                <c:pt idx="340">
                  <c:v>22111.95555555556</c:v>
                </c:pt>
                <c:pt idx="341">
                  <c:v>22161.6</c:v>
                </c:pt>
                <c:pt idx="342">
                  <c:v>22211.15555555555</c:v>
                </c:pt>
                <c:pt idx="343">
                  <c:v>22260.62222222222</c:v>
                </c:pt>
                <c:pt idx="344">
                  <c:v>22310.0</c:v>
                </c:pt>
                <c:pt idx="345">
                  <c:v>22359.28888888889</c:v>
                </c:pt>
                <c:pt idx="346">
                  <c:v>22408.4888888889</c:v>
                </c:pt>
                <c:pt idx="347">
                  <c:v>22457.6</c:v>
                </c:pt>
                <c:pt idx="348">
                  <c:v>22506.62222222222</c:v>
                </c:pt>
                <c:pt idx="349">
                  <c:v>22555.55555555555</c:v>
                </c:pt>
                <c:pt idx="350">
                  <c:v>22604.4</c:v>
                </c:pt>
                <c:pt idx="351">
                  <c:v>22653.15555555556</c:v>
                </c:pt>
                <c:pt idx="352">
                  <c:v>22701.82222222222</c:v>
                </c:pt>
                <c:pt idx="353">
                  <c:v>22750.4</c:v>
                </c:pt>
                <c:pt idx="354">
                  <c:v>22798.8888888889</c:v>
                </c:pt>
                <c:pt idx="355">
                  <c:v>22847.2888888889</c:v>
                </c:pt>
                <c:pt idx="356">
                  <c:v>22895.6</c:v>
                </c:pt>
                <c:pt idx="357">
                  <c:v>22943.82222222222</c:v>
                </c:pt>
                <c:pt idx="358">
                  <c:v>22991.95555555556</c:v>
                </c:pt>
                <c:pt idx="359">
                  <c:v>23040.0</c:v>
                </c:pt>
                <c:pt idx="360">
                  <c:v>23087.95555555556</c:v>
                </c:pt>
                <c:pt idx="361">
                  <c:v>23135.82222222222</c:v>
                </c:pt>
                <c:pt idx="362">
                  <c:v>23183.6</c:v>
                </c:pt>
                <c:pt idx="363">
                  <c:v>23231.2888888889</c:v>
                </c:pt>
                <c:pt idx="364">
                  <c:v>23278.8888888889</c:v>
                </c:pt>
                <c:pt idx="365">
                  <c:v>23326.4</c:v>
                </c:pt>
                <c:pt idx="366">
                  <c:v>23373.82222222222</c:v>
                </c:pt>
                <c:pt idx="367">
                  <c:v>23421.15555555556</c:v>
                </c:pt>
                <c:pt idx="368">
                  <c:v>23468.4</c:v>
                </c:pt>
                <c:pt idx="369">
                  <c:v>23515.55555555556</c:v>
                </c:pt>
                <c:pt idx="370">
                  <c:v>23562.62222222222</c:v>
                </c:pt>
                <c:pt idx="371">
                  <c:v>23609.6</c:v>
                </c:pt>
                <c:pt idx="372">
                  <c:v>23656.4888888889</c:v>
                </c:pt>
                <c:pt idx="373">
                  <c:v>23703.28888888888</c:v>
                </c:pt>
                <c:pt idx="374">
                  <c:v>2375</c:v>
                </c:pt>
                <c:pt idx="375">
                  <c:v>23796.62222222222</c:v>
                </c:pt>
                <c:pt idx="376">
                  <c:v>23843.15555555556</c:v>
                </c:pt>
                <c:pt idx="377">
                  <c:v>23889.6</c:v>
                </c:pt>
                <c:pt idx="378">
                  <c:v>23935.95555555555</c:v>
                </c:pt>
                <c:pt idx="379">
                  <c:v>23982.22222222222</c:v>
                </c:pt>
                <c:pt idx="380">
                  <c:v>24028.4</c:v>
                </c:pt>
                <c:pt idx="381">
                  <c:v>24074.48888888889</c:v>
                </c:pt>
                <c:pt idx="382">
                  <c:v>24120.4888888889</c:v>
                </c:pt>
                <c:pt idx="383">
                  <c:v>24166.39999999999</c:v>
                </c:pt>
                <c:pt idx="384">
                  <c:v>24212.22222222222</c:v>
                </c:pt>
                <c:pt idx="385">
                  <c:v>24257.95555555556</c:v>
                </c:pt>
                <c:pt idx="386">
                  <c:v>24303.6</c:v>
                </c:pt>
                <c:pt idx="387">
                  <c:v>24349.15555555556</c:v>
                </c:pt>
                <c:pt idx="388">
                  <c:v>24394.62222222222</c:v>
                </c:pt>
                <c:pt idx="389">
                  <c:v>2444</c:v>
                </c:pt>
                <c:pt idx="390">
                  <c:v>24485.28888888889</c:v>
                </c:pt>
                <c:pt idx="391">
                  <c:v>24530.4888888889</c:v>
                </c:pt>
                <c:pt idx="392">
                  <c:v>24575.60000000001</c:v>
                </c:pt>
                <c:pt idx="393">
                  <c:v>24620.62222222222</c:v>
                </c:pt>
                <c:pt idx="394">
                  <c:v>24665.55555555555</c:v>
                </c:pt>
                <c:pt idx="395">
                  <c:v>24710.4</c:v>
                </c:pt>
                <c:pt idx="396">
                  <c:v>24755.15555555555</c:v>
                </c:pt>
                <c:pt idx="397">
                  <c:v>24799.82222222222</c:v>
                </c:pt>
                <c:pt idx="398">
                  <c:v>24844.4</c:v>
                </c:pt>
                <c:pt idx="399">
                  <c:v>24888.8888888889</c:v>
                </c:pt>
                <c:pt idx="400">
                  <c:v>24933.2888888889</c:v>
                </c:pt>
                <c:pt idx="401">
                  <c:v>24977.6</c:v>
                </c:pt>
                <c:pt idx="402">
                  <c:v>25021.82222222222</c:v>
                </c:pt>
                <c:pt idx="403">
                  <c:v>25065.95555555555</c:v>
                </c:pt>
                <c:pt idx="404">
                  <c:v>25110.0</c:v>
                </c:pt>
                <c:pt idx="405">
                  <c:v>25153.95555555556</c:v>
                </c:pt>
                <c:pt idx="406">
                  <c:v>25197.82222222222</c:v>
                </c:pt>
                <c:pt idx="407">
                  <c:v>25241.6</c:v>
                </c:pt>
                <c:pt idx="408">
                  <c:v>25285.28888888889</c:v>
                </c:pt>
                <c:pt idx="409">
                  <c:v>25328.8888888889</c:v>
                </c:pt>
                <c:pt idx="410">
                  <c:v>25372.4</c:v>
                </c:pt>
                <c:pt idx="411">
                  <c:v>25415.82222222222</c:v>
                </c:pt>
                <c:pt idx="412">
                  <c:v>25459.15555555556</c:v>
                </c:pt>
                <c:pt idx="413">
                  <c:v>25502.4</c:v>
                </c:pt>
                <c:pt idx="414">
                  <c:v>25545.55555555555</c:v>
                </c:pt>
                <c:pt idx="415">
                  <c:v>25588.62222222223</c:v>
                </c:pt>
                <c:pt idx="416">
                  <c:v>25631.6</c:v>
                </c:pt>
                <c:pt idx="417">
                  <c:v>25674.4888888889</c:v>
                </c:pt>
                <c:pt idx="418">
                  <c:v>25717.2888888889</c:v>
                </c:pt>
                <c:pt idx="419">
                  <c:v>2576</c:v>
                </c:pt>
                <c:pt idx="420">
                  <c:v>25802.62222222222</c:v>
                </c:pt>
                <c:pt idx="421">
                  <c:v>25845.15555555555</c:v>
                </c:pt>
                <c:pt idx="422">
                  <c:v>25887.6</c:v>
                </c:pt>
                <c:pt idx="423">
                  <c:v>25929.95555555556</c:v>
                </c:pt>
                <c:pt idx="424">
                  <c:v>25972.22222222222</c:v>
                </c:pt>
                <c:pt idx="425">
                  <c:v>26014.4</c:v>
                </c:pt>
                <c:pt idx="426">
                  <c:v>26056.48888888889</c:v>
                </c:pt>
                <c:pt idx="427">
                  <c:v>26098.4888888889</c:v>
                </c:pt>
                <c:pt idx="428">
                  <c:v>26140.4</c:v>
                </c:pt>
                <c:pt idx="429">
                  <c:v>26182.22222222222</c:v>
                </c:pt>
                <c:pt idx="430">
                  <c:v>26223.95555555556</c:v>
                </c:pt>
                <c:pt idx="431">
                  <c:v>26265.6</c:v>
                </c:pt>
                <c:pt idx="432">
                  <c:v>26307.15555555556</c:v>
                </c:pt>
                <c:pt idx="433">
                  <c:v>26348.62222222222</c:v>
                </c:pt>
                <c:pt idx="434">
                  <c:v>26390.0</c:v>
                </c:pt>
                <c:pt idx="435">
                  <c:v>26431.28888888889</c:v>
                </c:pt>
                <c:pt idx="436">
                  <c:v>26472.48888888889</c:v>
                </c:pt>
                <c:pt idx="437">
                  <c:v>26513.6</c:v>
                </c:pt>
                <c:pt idx="438">
                  <c:v>26554.62222222222</c:v>
                </c:pt>
                <c:pt idx="439">
                  <c:v>26595.55555555555</c:v>
                </c:pt>
                <c:pt idx="440">
                  <c:v>26636.4</c:v>
                </c:pt>
                <c:pt idx="441">
                  <c:v>26677.15555555556</c:v>
                </c:pt>
                <c:pt idx="442">
                  <c:v>26717.82222222222</c:v>
                </c:pt>
                <c:pt idx="443">
                  <c:v>26758.4</c:v>
                </c:pt>
                <c:pt idx="444">
                  <c:v>26798.8888888889</c:v>
                </c:pt>
                <c:pt idx="445">
                  <c:v>26839.2888888889</c:v>
                </c:pt>
                <c:pt idx="446">
                  <c:v>26879.6</c:v>
                </c:pt>
                <c:pt idx="447">
                  <c:v>26919.82222222222</c:v>
                </c:pt>
                <c:pt idx="448">
                  <c:v>26959.95555555556</c:v>
                </c:pt>
                <c:pt idx="449">
                  <c:v>27000.0</c:v>
                </c:pt>
                <c:pt idx="450">
                  <c:v>27039.95555555556</c:v>
                </c:pt>
                <c:pt idx="451">
                  <c:v>27079.82222222222</c:v>
                </c:pt>
                <c:pt idx="452">
                  <c:v>27119.6</c:v>
                </c:pt>
                <c:pt idx="453">
                  <c:v>27159.28888888889</c:v>
                </c:pt>
                <c:pt idx="454">
                  <c:v>27198.88888888889</c:v>
                </c:pt>
                <c:pt idx="455">
                  <c:v>27238.39999999999</c:v>
                </c:pt>
                <c:pt idx="456">
                  <c:v>27277.82222222223</c:v>
                </c:pt>
                <c:pt idx="457">
                  <c:v>27317.15555555555</c:v>
                </c:pt>
                <c:pt idx="458">
                  <c:v>27356.4</c:v>
                </c:pt>
                <c:pt idx="459">
                  <c:v>27395.55555555556</c:v>
                </c:pt>
                <c:pt idx="460">
                  <c:v>27434.62222222222</c:v>
                </c:pt>
                <c:pt idx="461">
                  <c:v>27473.60000000001</c:v>
                </c:pt>
                <c:pt idx="462">
                  <c:v>27512.48888888889</c:v>
                </c:pt>
                <c:pt idx="463">
                  <c:v>27551.2888888889</c:v>
                </c:pt>
                <c:pt idx="464">
                  <c:v>27590.0</c:v>
                </c:pt>
                <c:pt idx="465">
                  <c:v>27628.62222222222</c:v>
                </c:pt>
                <c:pt idx="466">
                  <c:v>27667.15555555556</c:v>
                </c:pt>
                <c:pt idx="467">
                  <c:v>27705.6</c:v>
                </c:pt>
                <c:pt idx="468">
                  <c:v>27743.95555555556</c:v>
                </c:pt>
                <c:pt idx="469">
                  <c:v>27782.22222222222</c:v>
                </c:pt>
                <c:pt idx="470">
                  <c:v>27820.4</c:v>
                </c:pt>
                <c:pt idx="471">
                  <c:v>27858.48888888889</c:v>
                </c:pt>
                <c:pt idx="472">
                  <c:v>27896.48888888889</c:v>
                </c:pt>
                <c:pt idx="473">
                  <c:v>27934.40000000001</c:v>
                </c:pt>
                <c:pt idx="474">
                  <c:v>27972.22222222223</c:v>
                </c:pt>
                <c:pt idx="475">
                  <c:v>28009.95555555555</c:v>
                </c:pt>
                <c:pt idx="476">
                  <c:v>28047.6</c:v>
                </c:pt>
                <c:pt idx="477">
                  <c:v>28085.15555555556</c:v>
                </c:pt>
                <c:pt idx="478">
                  <c:v>28122.62222222222</c:v>
                </c:pt>
                <c:pt idx="479">
                  <c:v>28160.0</c:v>
                </c:pt>
                <c:pt idx="480">
                  <c:v>28197.28888888889</c:v>
                </c:pt>
                <c:pt idx="481">
                  <c:v>28234.48888888889</c:v>
                </c:pt>
                <c:pt idx="482">
                  <c:v>28271.6</c:v>
                </c:pt>
                <c:pt idx="483">
                  <c:v>28308.62222222222</c:v>
                </c:pt>
                <c:pt idx="484">
                  <c:v>28345.55555555556</c:v>
                </c:pt>
                <c:pt idx="485">
                  <c:v>28382.4</c:v>
                </c:pt>
                <c:pt idx="486">
                  <c:v>28419.15555555556</c:v>
                </c:pt>
                <c:pt idx="487">
                  <c:v>28455.82222222222</c:v>
                </c:pt>
                <c:pt idx="488">
                  <c:v>28492.4</c:v>
                </c:pt>
                <c:pt idx="489">
                  <c:v>28528.8888888889</c:v>
                </c:pt>
                <c:pt idx="490">
                  <c:v>28565.2888888889</c:v>
                </c:pt>
                <c:pt idx="491">
                  <c:v>28601.6</c:v>
                </c:pt>
                <c:pt idx="492">
                  <c:v>28637.82222222222</c:v>
                </c:pt>
                <c:pt idx="493">
                  <c:v>28673.95555555556</c:v>
                </c:pt>
                <c:pt idx="494">
                  <c:v>2871</c:v>
                </c:pt>
                <c:pt idx="495">
                  <c:v>28745.95555555556</c:v>
                </c:pt>
                <c:pt idx="496">
                  <c:v>28781.82222222222</c:v>
                </c:pt>
                <c:pt idx="497">
                  <c:v>28817.6</c:v>
                </c:pt>
                <c:pt idx="498">
                  <c:v>28853.28888888889</c:v>
                </c:pt>
                <c:pt idx="499">
                  <c:v>28888.8888888889</c:v>
                </c:pt>
                <c:pt idx="500">
                  <c:v>28924.4</c:v>
                </c:pt>
                <c:pt idx="501">
                  <c:v>28959.82222222222</c:v>
                </c:pt>
                <c:pt idx="502">
                  <c:v>28995.15555555556</c:v>
                </c:pt>
                <c:pt idx="503">
                  <c:v>29030.4</c:v>
                </c:pt>
                <c:pt idx="504">
                  <c:v>29065.55555555555</c:v>
                </c:pt>
                <c:pt idx="505">
                  <c:v>29100.62222222222</c:v>
                </c:pt>
                <c:pt idx="506">
                  <c:v>29135.6</c:v>
                </c:pt>
                <c:pt idx="507">
                  <c:v>29170.4888888889</c:v>
                </c:pt>
                <c:pt idx="508">
                  <c:v>29205.28888888889</c:v>
                </c:pt>
                <c:pt idx="509">
                  <c:v>29240.0</c:v>
                </c:pt>
                <c:pt idx="510">
                  <c:v>29274.62222222222</c:v>
                </c:pt>
                <c:pt idx="511">
                  <c:v>29309.15555555555</c:v>
                </c:pt>
                <c:pt idx="512">
                  <c:v>29343.60000000001</c:v>
                </c:pt>
                <c:pt idx="513">
                  <c:v>29377.95555555556</c:v>
                </c:pt>
                <c:pt idx="514">
                  <c:v>29412.22222222222</c:v>
                </c:pt>
                <c:pt idx="515">
                  <c:v>29446.4</c:v>
                </c:pt>
                <c:pt idx="516">
                  <c:v>29480.48888888888</c:v>
                </c:pt>
                <c:pt idx="517">
                  <c:v>29514.4888888889</c:v>
                </c:pt>
                <c:pt idx="518">
                  <c:v>29548.4</c:v>
                </c:pt>
                <c:pt idx="519">
                  <c:v>29582.22222222222</c:v>
                </c:pt>
                <c:pt idx="520">
                  <c:v>29615.95555555556</c:v>
                </c:pt>
                <c:pt idx="521">
                  <c:v>29649.6</c:v>
                </c:pt>
                <c:pt idx="522">
                  <c:v>29683.15555555556</c:v>
                </c:pt>
                <c:pt idx="523">
                  <c:v>29716.62222222222</c:v>
                </c:pt>
                <c:pt idx="524">
                  <c:v>29750.0</c:v>
                </c:pt>
                <c:pt idx="525">
                  <c:v>29783.2888888889</c:v>
                </c:pt>
                <c:pt idx="526">
                  <c:v>29816.48888888889</c:v>
                </c:pt>
                <c:pt idx="527">
                  <c:v>29849.6</c:v>
                </c:pt>
                <c:pt idx="528">
                  <c:v>29882.62222222222</c:v>
                </c:pt>
                <c:pt idx="529">
                  <c:v>29915.55555555555</c:v>
                </c:pt>
                <c:pt idx="530">
                  <c:v>29948.4</c:v>
                </c:pt>
                <c:pt idx="531">
                  <c:v>29981.15555555556</c:v>
                </c:pt>
                <c:pt idx="532">
                  <c:v>30013.82222222222</c:v>
                </c:pt>
                <c:pt idx="533">
                  <c:v>30046.4</c:v>
                </c:pt>
                <c:pt idx="534">
                  <c:v>30078.8888888889</c:v>
                </c:pt>
                <c:pt idx="535">
                  <c:v>30111.2888888889</c:v>
                </c:pt>
                <c:pt idx="536">
                  <c:v>30143.6</c:v>
                </c:pt>
                <c:pt idx="537">
                  <c:v>30175.82222222222</c:v>
                </c:pt>
                <c:pt idx="538">
                  <c:v>30207.95555555556</c:v>
                </c:pt>
                <c:pt idx="539">
                  <c:v>30240.0</c:v>
                </c:pt>
                <c:pt idx="540">
                  <c:v>30271.95555555556</c:v>
                </c:pt>
                <c:pt idx="541">
                  <c:v>30303.82222222222</c:v>
                </c:pt>
                <c:pt idx="542">
                  <c:v>30335.59999999999</c:v>
                </c:pt>
                <c:pt idx="543">
                  <c:v>30367.28888888889</c:v>
                </c:pt>
                <c:pt idx="544">
                  <c:v>30398.88888888889</c:v>
                </c:pt>
                <c:pt idx="545">
                  <c:v>30430.4</c:v>
                </c:pt>
                <c:pt idx="546">
                  <c:v>30461.82222222222</c:v>
                </c:pt>
                <c:pt idx="547">
                  <c:v>30493.15555555555</c:v>
                </c:pt>
                <c:pt idx="548">
                  <c:v>30524.40000000001</c:v>
                </c:pt>
                <c:pt idx="549">
                  <c:v>30555.55555555555</c:v>
                </c:pt>
                <c:pt idx="550">
                  <c:v>30586.62222222222</c:v>
                </c:pt>
                <c:pt idx="551">
                  <c:v>30617.6</c:v>
                </c:pt>
                <c:pt idx="552">
                  <c:v>30648.48888888889</c:v>
                </c:pt>
                <c:pt idx="553">
                  <c:v>30679.2888888889</c:v>
                </c:pt>
                <c:pt idx="554">
                  <c:v>3071</c:v>
                </c:pt>
                <c:pt idx="555">
                  <c:v>30740.62222222222</c:v>
                </c:pt>
                <c:pt idx="556">
                  <c:v>30771.15555555556</c:v>
                </c:pt>
                <c:pt idx="557">
                  <c:v>30801.6</c:v>
                </c:pt>
                <c:pt idx="558">
                  <c:v>30831.95555555556</c:v>
                </c:pt>
                <c:pt idx="559">
                  <c:v>30862.22222222222</c:v>
                </c:pt>
                <c:pt idx="560">
                  <c:v>30892.4</c:v>
                </c:pt>
                <c:pt idx="561">
                  <c:v>30922.4888888889</c:v>
                </c:pt>
                <c:pt idx="562">
                  <c:v>30952.48888888889</c:v>
                </c:pt>
                <c:pt idx="563">
                  <c:v>30982.4</c:v>
                </c:pt>
                <c:pt idx="564">
                  <c:v>31012.22222222222</c:v>
                </c:pt>
                <c:pt idx="565">
                  <c:v>31041.95555555555</c:v>
                </c:pt>
                <c:pt idx="566">
                  <c:v>31071.6</c:v>
                </c:pt>
                <c:pt idx="567">
                  <c:v>31101.15555555556</c:v>
                </c:pt>
                <c:pt idx="568">
                  <c:v>31130.62222222222</c:v>
                </c:pt>
                <c:pt idx="569">
                  <c:v>31160.0</c:v>
                </c:pt>
                <c:pt idx="570">
                  <c:v>31189.28888888888</c:v>
                </c:pt>
                <c:pt idx="571">
                  <c:v>31218.4888888889</c:v>
                </c:pt>
                <c:pt idx="572">
                  <c:v>31247.6</c:v>
                </c:pt>
                <c:pt idx="573">
                  <c:v>31276.62222222222</c:v>
                </c:pt>
                <c:pt idx="574">
                  <c:v>31305.55555555556</c:v>
                </c:pt>
                <c:pt idx="575">
                  <c:v>31334.4</c:v>
                </c:pt>
                <c:pt idx="576">
                  <c:v>31363.15555555556</c:v>
                </c:pt>
                <c:pt idx="577">
                  <c:v>31391.82222222222</c:v>
                </c:pt>
                <c:pt idx="578">
                  <c:v>31420.40000000001</c:v>
                </c:pt>
                <c:pt idx="579">
                  <c:v>31448.8888888889</c:v>
                </c:pt>
                <c:pt idx="580">
                  <c:v>31477.28888888889</c:v>
                </c:pt>
                <c:pt idx="581">
                  <c:v>31505.60000000001</c:v>
                </c:pt>
                <c:pt idx="582">
                  <c:v>31533.82222222222</c:v>
                </c:pt>
                <c:pt idx="583">
                  <c:v>31561.95555555556</c:v>
                </c:pt>
                <c:pt idx="584">
                  <c:v>31590.0</c:v>
                </c:pt>
                <c:pt idx="585">
                  <c:v>31617.95555555555</c:v>
                </c:pt>
                <c:pt idx="586">
                  <c:v>31645.82222222222</c:v>
                </c:pt>
                <c:pt idx="587">
                  <c:v>31673.6</c:v>
                </c:pt>
                <c:pt idx="588">
                  <c:v>31701.28888888888</c:v>
                </c:pt>
                <c:pt idx="589">
                  <c:v>31728.8888888889</c:v>
                </c:pt>
                <c:pt idx="590">
                  <c:v>31756.4</c:v>
                </c:pt>
                <c:pt idx="591">
                  <c:v>31783.82222222222</c:v>
                </c:pt>
                <c:pt idx="592">
                  <c:v>31811.15555555555</c:v>
                </c:pt>
                <c:pt idx="593">
                  <c:v>31838.4</c:v>
                </c:pt>
                <c:pt idx="594">
                  <c:v>31865.55555555556</c:v>
                </c:pt>
                <c:pt idx="595">
                  <c:v>31892.62222222222</c:v>
                </c:pt>
                <c:pt idx="596">
                  <c:v>31919.6</c:v>
                </c:pt>
                <c:pt idx="597">
                  <c:v>31946.48888888889</c:v>
                </c:pt>
                <c:pt idx="598">
                  <c:v>31973.28888888889</c:v>
                </c:pt>
                <c:pt idx="599">
                  <c:v>32000.00000000001</c:v>
                </c:pt>
                <c:pt idx="600">
                  <c:v>32026.62222222222</c:v>
                </c:pt>
                <c:pt idx="601">
                  <c:v>32053.15555555556</c:v>
                </c:pt>
                <c:pt idx="602">
                  <c:v>32079.6</c:v>
                </c:pt>
                <c:pt idx="603">
                  <c:v>32105.95555555555</c:v>
                </c:pt>
                <c:pt idx="604">
                  <c:v>32132.22222222222</c:v>
                </c:pt>
                <c:pt idx="605">
                  <c:v>32158.4</c:v>
                </c:pt>
                <c:pt idx="606">
                  <c:v>32184.4888888889</c:v>
                </c:pt>
                <c:pt idx="607">
                  <c:v>32210.48888888889</c:v>
                </c:pt>
                <c:pt idx="608">
                  <c:v>32236.4</c:v>
                </c:pt>
                <c:pt idx="609">
                  <c:v>32262.22222222222</c:v>
                </c:pt>
                <c:pt idx="610">
                  <c:v>32287.95555555556</c:v>
                </c:pt>
                <c:pt idx="611">
                  <c:v>32313.59999999999</c:v>
                </c:pt>
                <c:pt idx="612">
                  <c:v>32339.15555555556</c:v>
                </c:pt>
                <c:pt idx="613">
                  <c:v>32364.62222222222</c:v>
                </c:pt>
                <c:pt idx="614">
                  <c:v>32390.0</c:v>
                </c:pt>
                <c:pt idx="615">
                  <c:v>32415.28888888889</c:v>
                </c:pt>
                <c:pt idx="616">
                  <c:v>32440.48888888888</c:v>
                </c:pt>
                <c:pt idx="617">
                  <c:v>32465.6</c:v>
                </c:pt>
                <c:pt idx="618">
                  <c:v>32490.62222222222</c:v>
                </c:pt>
                <c:pt idx="619">
                  <c:v>32515.55555555556</c:v>
                </c:pt>
                <c:pt idx="620">
                  <c:v>32540.4</c:v>
                </c:pt>
                <c:pt idx="621">
                  <c:v>32565.15555555556</c:v>
                </c:pt>
                <c:pt idx="622">
                  <c:v>32589.82222222223</c:v>
                </c:pt>
                <c:pt idx="623">
                  <c:v>32614.40000000001</c:v>
                </c:pt>
                <c:pt idx="624">
                  <c:v>32638.8888888889</c:v>
                </c:pt>
                <c:pt idx="625">
                  <c:v>32663.2888888889</c:v>
                </c:pt>
                <c:pt idx="626">
                  <c:v>32687.59999999999</c:v>
                </c:pt>
                <c:pt idx="627">
                  <c:v>32711.82222222222</c:v>
                </c:pt>
                <c:pt idx="628">
                  <c:v>32735.95555555556</c:v>
                </c:pt>
                <c:pt idx="629">
                  <c:v>32760.0</c:v>
                </c:pt>
                <c:pt idx="630">
                  <c:v>32783.95555555555</c:v>
                </c:pt>
                <c:pt idx="631">
                  <c:v>32807.82222222222</c:v>
                </c:pt>
                <c:pt idx="632">
                  <c:v>32831.6</c:v>
                </c:pt>
                <c:pt idx="633">
                  <c:v>32855.28888888888</c:v>
                </c:pt>
                <c:pt idx="634">
                  <c:v>32878.88888888888</c:v>
                </c:pt>
                <c:pt idx="635">
                  <c:v>32902.40000000001</c:v>
                </c:pt>
                <c:pt idx="636">
                  <c:v>32925.82222222222</c:v>
                </c:pt>
                <c:pt idx="637">
                  <c:v>32949.15555555555</c:v>
                </c:pt>
                <c:pt idx="638">
                  <c:v>32972.4</c:v>
                </c:pt>
                <c:pt idx="639">
                  <c:v>32995.55555555555</c:v>
                </c:pt>
                <c:pt idx="640">
                  <c:v>33018.62222222223</c:v>
                </c:pt>
                <c:pt idx="641">
                  <c:v>33041.60000000001</c:v>
                </c:pt>
                <c:pt idx="642">
                  <c:v>33064.48888888888</c:v>
                </c:pt>
                <c:pt idx="643">
                  <c:v>33087.2888888889</c:v>
                </c:pt>
                <c:pt idx="644">
                  <c:v>33110.0</c:v>
                </c:pt>
                <c:pt idx="645">
                  <c:v>33132.62222222223</c:v>
                </c:pt>
                <c:pt idx="646">
                  <c:v>33155.15555555556</c:v>
                </c:pt>
                <c:pt idx="647">
                  <c:v>33177.6</c:v>
                </c:pt>
                <c:pt idx="648">
                  <c:v>33199.95555555555</c:v>
                </c:pt>
                <c:pt idx="649">
                  <c:v>33222.22222222222</c:v>
                </c:pt>
                <c:pt idx="650">
                  <c:v>33244.4</c:v>
                </c:pt>
                <c:pt idx="651">
                  <c:v>33266.4888888889</c:v>
                </c:pt>
                <c:pt idx="652">
                  <c:v>33288.48888888888</c:v>
                </c:pt>
                <c:pt idx="653">
                  <c:v>33310.4</c:v>
                </c:pt>
                <c:pt idx="654">
                  <c:v>33332.22222222222</c:v>
                </c:pt>
                <c:pt idx="655">
                  <c:v>33353.95555555555</c:v>
                </c:pt>
                <c:pt idx="656">
                  <c:v>33375.60000000001</c:v>
                </c:pt>
                <c:pt idx="657">
                  <c:v>33397.15555555555</c:v>
                </c:pt>
                <c:pt idx="658">
                  <c:v>33418.62222222223</c:v>
                </c:pt>
                <c:pt idx="659">
                  <c:v>33440.0</c:v>
                </c:pt>
                <c:pt idx="660">
                  <c:v>33461.28888888888</c:v>
                </c:pt>
                <c:pt idx="661">
                  <c:v>33482.48888888888</c:v>
                </c:pt>
                <c:pt idx="662">
                  <c:v>33503.6</c:v>
                </c:pt>
                <c:pt idx="663">
                  <c:v>33524.62222222223</c:v>
                </c:pt>
                <c:pt idx="664">
                  <c:v>33545.55555555556</c:v>
                </c:pt>
                <c:pt idx="665">
                  <c:v>33566.4</c:v>
                </c:pt>
                <c:pt idx="666">
                  <c:v>33587.15555555555</c:v>
                </c:pt>
                <c:pt idx="667">
                  <c:v>33607.82222222222</c:v>
                </c:pt>
                <c:pt idx="668">
                  <c:v>33628.40000000001</c:v>
                </c:pt>
                <c:pt idx="669">
                  <c:v>33648.8888888889</c:v>
                </c:pt>
                <c:pt idx="670">
                  <c:v>33669.2888888889</c:v>
                </c:pt>
                <c:pt idx="671">
                  <c:v>33689.6</c:v>
                </c:pt>
                <c:pt idx="672">
                  <c:v>33709.82222222222</c:v>
                </c:pt>
                <c:pt idx="673">
                  <c:v>33729.95555555555</c:v>
                </c:pt>
                <c:pt idx="674">
                  <c:v>33750.0</c:v>
                </c:pt>
                <c:pt idx="675">
                  <c:v>33769.95555555555</c:v>
                </c:pt>
                <c:pt idx="676">
                  <c:v>33789.82222222222</c:v>
                </c:pt>
                <c:pt idx="677">
                  <c:v>33809.6</c:v>
                </c:pt>
                <c:pt idx="678">
                  <c:v>33829.2888888889</c:v>
                </c:pt>
                <c:pt idx="679">
                  <c:v>33848.8888888889</c:v>
                </c:pt>
                <c:pt idx="680">
                  <c:v>33868.4</c:v>
                </c:pt>
                <c:pt idx="681">
                  <c:v>33887.82222222222</c:v>
                </c:pt>
                <c:pt idx="682">
                  <c:v>33907.15555555555</c:v>
                </c:pt>
                <c:pt idx="683">
                  <c:v>33926.4</c:v>
                </c:pt>
                <c:pt idx="684">
                  <c:v>33945.55555555555</c:v>
                </c:pt>
                <c:pt idx="685">
                  <c:v>33964.62222222223</c:v>
                </c:pt>
                <c:pt idx="686">
                  <c:v>33983.60000000001</c:v>
                </c:pt>
                <c:pt idx="687">
                  <c:v>34002.48888888888</c:v>
                </c:pt>
                <c:pt idx="688">
                  <c:v>34021.2888888889</c:v>
                </c:pt>
                <c:pt idx="689">
                  <c:v>34040.00000000001</c:v>
                </c:pt>
                <c:pt idx="690">
                  <c:v>34058.62222222222</c:v>
                </c:pt>
                <c:pt idx="691">
                  <c:v>34077.15555555556</c:v>
                </c:pt>
                <c:pt idx="692">
                  <c:v>34095.6</c:v>
                </c:pt>
                <c:pt idx="693">
                  <c:v>34113.95555555555</c:v>
                </c:pt>
                <c:pt idx="694">
                  <c:v>34132.22222222223</c:v>
                </c:pt>
                <c:pt idx="695">
                  <c:v>34150.4</c:v>
                </c:pt>
                <c:pt idx="696">
                  <c:v>34168.48888888888</c:v>
                </c:pt>
                <c:pt idx="697">
                  <c:v>34186.48888888888</c:v>
                </c:pt>
                <c:pt idx="698">
                  <c:v>34204.4</c:v>
                </c:pt>
                <c:pt idx="699">
                  <c:v>34222.22222222222</c:v>
                </c:pt>
                <c:pt idx="700">
                  <c:v>34239.95555555555</c:v>
                </c:pt>
                <c:pt idx="701">
                  <c:v>34257.60000000001</c:v>
                </c:pt>
                <c:pt idx="702">
                  <c:v>34275.15555555555</c:v>
                </c:pt>
                <c:pt idx="703">
                  <c:v>34292.62222222222</c:v>
                </c:pt>
                <c:pt idx="704">
                  <c:v>34310.0</c:v>
                </c:pt>
                <c:pt idx="705">
                  <c:v>34327.28888888888</c:v>
                </c:pt>
                <c:pt idx="706">
                  <c:v>34344.48888888888</c:v>
                </c:pt>
                <c:pt idx="707">
                  <c:v>34361.60000000001</c:v>
                </c:pt>
                <c:pt idx="708">
                  <c:v>34378.62222222222</c:v>
                </c:pt>
                <c:pt idx="709">
                  <c:v>34395.55555555556</c:v>
                </c:pt>
                <c:pt idx="710">
                  <c:v>34412.4</c:v>
                </c:pt>
                <c:pt idx="711">
                  <c:v>34429.15555555555</c:v>
                </c:pt>
                <c:pt idx="712">
                  <c:v>34445.82222222222</c:v>
                </c:pt>
                <c:pt idx="713">
                  <c:v>34462.4</c:v>
                </c:pt>
                <c:pt idx="714">
                  <c:v>34478.8888888889</c:v>
                </c:pt>
                <c:pt idx="715">
                  <c:v>34495.28888888888</c:v>
                </c:pt>
                <c:pt idx="716">
                  <c:v>34511.6</c:v>
                </c:pt>
                <c:pt idx="717">
                  <c:v>34527.82222222222</c:v>
                </c:pt>
                <c:pt idx="718">
                  <c:v>34543.95555555555</c:v>
                </c:pt>
                <c:pt idx="719">
                  <c:v>34560.0</c:v>
                </c:pt>
                <c:pt idx="720">
                  <c:v>34575.95555555555</c:v>
                </c:pt>
                <c:pt idx="721">
                  <c:v>34591.82222222222</c:v>
                </c:pt>
                <c:pt idx="722">
                  <c:v>34607.6</c:v>
                </c:pt>
                <c:pt idx="723">
                  <c:v>34623.28888888888</c:v>
                </c:pt>
                <c:pt idx="724">
                  <c:v>34638.8888888889</c:v>
                </c:pt>
                <c:pt idx="725">
                  <c:v>34654.4</c:v>
                </c:pt>
                <c:pt idx="726">
                  <c:v>34669.82222222222</c:v>
                </c:pt>
                <c:pt idx="727">
                  <c:v>34685.15555555556</c:v>
                </c:pt>
                <c:pt idx="728">
                  <c:v>34700.4</c:v>
                </c:pt>
                <c:pt idx="729">
                  <c:v>34715.55555555556</c:v>
                </c:pt>
                <c:pt idx="730">
                  <c:v>34730.62222222222</c:v>
                </c:pt>
                <c:pt idx="731">
                  <c:v>34745.6</c:v>
                </c:pt>
                <c:pt idx="732">
                  <c:v>34760.4888888889</c:v>
                </c:pt>
                <c:pt idx="733">
                  <c:v>34775.28888888888</c:v>
                </c:pt>
                <c:pt idx="734">
                  <c:v>34790.00000000001</c:v>
                </c:pt>
                <c:pt idx="735">
                  <c:v>34804.62222222223</c:v>
                </c:pt>
                <c:pt idx="736">
                  <c:v>34819.15555555555</c:v>
                </c:pt>
                <c:pt idx="737">
                  <c:v>34833.60000000001</c:v>
                </c:pt>
                <c:pt idx="738">
                  <c:v>34847.95555555555</c:v>
                </c:pt>
                <c:pt idx="739">
                  <c:v>34862.22222222222</c:v>
                </c:pt>
                <c:pt idx="740">
                  <c:v>34876.4</c:v>
                </c:pt>
                <c:pt idx="741">
                  <c:v>34890.48888888888</c:v>
                </c:pt>
                <c:pt idx="742">
                  <c:v>34904.48888888888</c:v>
                </c:pt>
                <c:pt idx="743">
                  <c:v>34918.4</c:v>
                </c:pt>
                <c:pt idx="744">
                  <c:v>34932.22222222222</c:v>
                </c:pt>
                <c:pt idx="745">
                  <c:v>34945.95555555556</c:v>
                </c:pt>
                <c:pt idx="746">
                  <c:v>34959.6</c:v>
                </c:pt>
                <c:pt idx="747">
                  <c:v>34973.15555555556</c:v>
                </c:pt>
                <c:pt idx="748">
                  <c:v>34986.62222222222</c:v>
                </c:pt>
                <c:pt idx="749">
                  <c:v>35</c:v>
                </c:pt>
                <c:pt idx="750">
                  <c:v>35013.2888888889</c:v>
                </c:pt>
                <c:pt idx="751">
                  <c:v>35026.48888888888</c:v>
                </c:pt>
                <c:pt idx="752">
                  <c:v>35039.6</c:v>
                </c:pt>
                <c:pt idx="753">
                  <c:v>35052.62222222223</c:v>
                </c:pt>
                <c:pt idx="754">
                  <c:v>35065.55555555555</c:v>
                </c:pt>
                <c:pt idx="755">
                  <c:v>35078.4</c:v>
                </c:pt>
                <c:pt idx="756">
                  <c:v>35091.15555555555</c:v>
                </c:pt>
                <c:pt idx="757">
                  <c:v>35103.82222222222</c:v>
                </c:pt>
                <c:pt idx="758">
                  <c:v>35116.40000000001</c:v>
                </c:pt>
                <c:pt idx="759">
                  <c:v>35128.8888888889</c:v>
                </c:pt>
                <c:pt idx="760">
                  <c:v>35141.2888888889</c:v>
                </c:pt>
                <c:pt idx="761">
                  <c:v>35153.6</c:v>
                </c:pt>
                <c:pt idx="762">
                  <c:v>35165.82222222222</c:v>
                </c:pt>
                <c:pt idx="763">
                  <c:v>35177.95555555556</c:v>
                </c:pt>
                <c:pt idx="764">
                  <c:v>35190.0</c:v>
                </c:pt>
                <c:pt idx="765">
                  <c:v>35201.95555555555</c:v>
                </c:pt>
                <c:pt idx="766">
                  <c:v>35213.82222222222</c:v>
                </c:pt>
                <c:pt idx="767">
                  <c:v>35225.6</c:v>
                </c:pt>
                <c:pt idx="768">
                  <c:v>35237.2888888889</c:v>
                </c:pt>
                <c:pt idx="769">
                  <c:v>35248.8888888889</c:v>
                </c:pt>
                <c:pt idx="770">
                  <c:v>35260.4</c:v>
                </c:pt>
                <c:pt idx="771">
                  <c:v>35271.82222222222</c:v>
                </c:pt>
                <c:pt idx="772">
                  <c:v>35283.15555555555</c:v>
                </c:pt>
                <c:pt idx="773">
                  <c:v>35294.4</c:v>
                </c:pt>
                <c:pt idx="774">
                  <c:v>35305.55555555555</c:v>
                </c:pt>
                <c:pt idx="775">
                  <c:v>35316.62222222222</c:v>
                </c:pt>
                <c:pt idx="776">
                  <c:v>35327.60000000001</c:v>
                </c:pt>
                <c:pt idx="777">
                  <c:v>35338.48888888888</c:v>
                </c:pt>
                <c:pt idx="778">
                  <c:v>35349.2888888889</c:v>
                </c:pt>
                <c:pt idx="779">
                  <c:v>35360.0</c:v>
                </c:pt>
                <c:pt idx="780">
                  <c:v>35370.62222222222</c:v>
                </c:pt>
                <c:pt idx="781">
                  <c:v>35381.15555555556</c:v>
                </c:pt>
                <c:pt idx="782">
                  <c:v>35391.6</c:v>
                </c:pt>
                <c:pt idx="783">
                  <c:v>35401.95555555555</c:v>
                </c:pt>
                <c:pt idx="784">
                  <c:v>35412.22222222222</c:v>
                </c:pt>
                <c:pt idx="785">
                  <c:v>35422.4</c:v>
                </c:pt>
                <c:pt idx="786">
                  <c:v>35432.48888888888</c:v>
                </c:pt>
                <c:pt idx="787">
                  <c:v>35442.48888888888</c:v>
                </c:pt>
                <c:pt idx="788">
                  <c:v>35452.4</c:v>
                </c:pt>
                <c:pt idx="789">
                  <c:v>35462.22222222223</c:v>
                </c:pt>
                <c:pt idx="790">
                  <c:v>35471.95555555555</c:v>
                </c:pt>
                <c:pt idx="791">
                  <c:v>35481.60000000001</c:v>
                </c:pt>
                <c:pt idx="792">
                  <c:v>35491.15555555556</c:v>
                </c:pt>
                <c:pt idx="793">
                  <c:v>35500.62222222222</c:v>
                </c:pt>
                <c:pt idx="794">
                  <c:v>35510.0</c:v>
                </c:pt>
                <c:pt idx="795">
                  <c:v>35519.28888888888</c:v>
                </c:pt>
                <c:pt idx="796">
                  <c:v>35528.4888888889</c:v>
                </c:pt>
                <c:pt idx="797">
                  <c:v>35537.6</c:v>
                </c:pt>
                <c:pt idx="798">
                  <c:v>35546.62222222223</c:v>
                </c:pt>
                <c:pt idx="799">
                  <c:v>35555.55555555555</c:v>
                </c:pt>
                <c:pt idx="800">
                  <c:v>35564.4</c:v>
                </c:pt>
                <c:pt idx="801">
                  <c:v>35573.15555555557</c:v>
                </c:pt>
                <c:pt idx="802">
                  <c:v>35581.82222222222</c:v>
                </c:pt>
                <c:pt idx="803">
                  <c:v>35590.4</c:v>
                </c:pt>
                <c:pt idx="804">
                  <c:v>35598.8888888889</c:v>
                </c:pt>
                <c:pt idx="805">
                  <c:v>35607.28888888888</c:v>
                </c:pt>
                <c:pt idx="806">
                  <c:v>35615.60000000001</c:v>
                </c:pt>
                <c:pt idx="807">
                  <c:v>35623.82222222222</c:v>
                </c:pt>
                <c:pt idx="808">
                  <c:v>35631.95555555555</c:v>
                </c:pt>
                <c:pt idx="809">
                  <c:v>35640.0</c:v>
                </c:pt>
                <c:pt idx="810">
                  <c:v>35647.95555555555</c:v>
                </c:pt>
                <c:pt idx="811">
                  <c:v>35655.82222222222</c:v>
                </c:pt>
                <c:pt idx="812">
                  <c:v>35663.6</c:v>
                </c:pt>
                <c:pt idx="813">
                  <c:v>35671.28888888888</c:v>
                </c:pt>
                <c:pt idx="814">
                  <c:v>35678.8888888889</c:v>
                </c:pt>
                <c:pt idx="815">
                  <c:v>35686.4</c:v>
                </c:pt>
                <c:pt idx="816">
                  <c:v>35693.82222222222</c:v>
                </c:pt>
                <c:pt idx="817">
                  <c:v>35701.15555555555</c:v>
                </c:pt>
                <c:pt idx="818">
                  <c:v>35708.4</c:v>
                </c:pt>
                <c:pt idx="819">
                  <c:v>35715.55555555556</c:v>
                </c:pt>
                <c:pt idx="820">
                  <c:v>35722.62222222222</c:v>
                </c:pt>
                <c:pt idx="821">
                  <c:v>35729.6</c:v>
                </c:pt>
                <c:pt idx="822">
                  <c:v>35736.4888888889</c:v>
                </c:pt>
                <c:pt idx="823">
                  <c:v>35743.28888888888</c:v>
                </c:pt>
                <c:pt idx="824">
                  <c:v>35750.00000000001</c:v>
                </c:pt>
                <c:pt idx="825">
                  <c:v>35756.62222222223</c:v>
                </c:pt>
                <c:pt idx="826">
                  <c:v>35763.15555555555</c:v>
                </c:pt>
                <c:pt idx="827">
                  <c:v>35769.60000000001</c:v>
                </c:pt>
                <c:pt idx="828">
                  <c:v>35775.95555555555</c:v>
                </c:pt>
                <c:pt idx="829">
                  <c:v>35782.22222222222</c:v>
                </c:pt>
                <c:pt idx="830">
                  <c:v>35788.4</c:v>
                </c:pt>
                <c:pt idx="831">
                  <c:v>35794.48888888888</c:v>
                </c:pt>
                <c:pt idx="832">
                  <c:v>35800.4888888889</c:v>
                </c:pt>
                <c:pt idx="833">
                  <c:v>35806.4</c:v>
                </c:pt>
                <c:pt idx="834">
                  <c:v>35812.22222222222</c:v>
                </c:pt>
                <c:pt idx="835">
                  <c:v>35817.95555555555</c:v>
                </c:pt>
                <c:pt idx="836">
                  <c:v>35823.6</c:v>
                </c:pt>
                <c:pt idx="837">
                  <c:v>35829.15555555556</c:v>
                </c:pt>
                <c:pt idx="838">
                  <c:v>35834.62222222222</c:v>
                </c:pt>
                <c:pt idx="839">
                  <c:v>3584</c:v>
                </c:pt>
                <c:pt idx="840">
                  <c:v>35845.28888888888</c:v>
                </c:pt>
                <c:pt idx="841">
                  <c:v>35850.48888888888</c:v>
                </c:pt>
                <c:pt idx="842">
                  <c:v>35855.60000000001</c:v>
                </c:pt>
                <c:pt idx="843">
                  <c:v>35860.62222222222</c:v>
                </c:pt>
                <c:pt idx="844">
                  <c:v>35865.55555555555</c:v>
                </c:pt>
                <c:pt idx="845">
                  <c:v>35870.4</c:v>
                </c:pt>
                <c:pt idx="846">
                  <c:v>35875.15555555555</c:v>
                </c:pt>
                <c:pt idx="847">
                  <c:v>35879.82222222223</c:v>
                </c:pt>
                <c:pt idx="848">
                  <c:v>35884.4</c:v>
                </c:pt>
                <c:pt idx="849">
                  <c:v>35888.8888888889</c:v>
                </c:pt>
                <c:pt idx="850">
                  <c:v>35893.2888888889</c:v>
                </c:pt>
                <c:pt idx="851">
                  <c:v>35897.6</c:v>
                </c:pt>
                <c:pt idx="852">
                  <c:v>35901.82222222222</c:v>
                </c:pt>
                <c:pt idx="853">
                  <c:v>35905.95555555555</c:v>
                </c:pt>
                <c:pt idx="854">
                  <c:v>35910.00000000001</c:v>
                </c:pt>
                <c:pt idx="855">
                  <c:v>35913.95555555556</c:v>
                </c:pt>
                <c:pt idx="856">
                  <c:v>35917.82222222222</c:v>
                </c:pt>
                <c:pt idx="857">
                  <c:v>35921.6</c:v>
                </c:pt>
                <c:pt idx="858">
                  <c:v>35925.2888888889</c:v>
                </c:pt>
                <c:pt idx="859">
                  <c:v>35928.88888888888</c:v>
                </c:pt>
                <c:pt idx="860">
                  <c:v>35932.4</c:v>
                </c:pt>
                <c:pt idx="861">
                  <c:v>35935.82222222222</c:v>
                </c:pt>
                <c:pt idx="862">
                  <c:v>35939.15555555555</c:v>
                </c:pt>
                <c:pt idx="863">
                  <c:v>35942.40000000001</c:v>
                </c:pt>
                <c:pt idx="864">
                  <c:v>35945.55555555555</c:v>
                </c:pt>
                <c:pt idx="865">
                  <c:v>35948.62222222223</c:v>
                </c:pt>
                <c:pt idx="866">
                  <c:v>35951.6</c:v>
                </c:pt>
                <c:pt idx="867">
                  <c:v>35954.48888888888</c:v>
                </c:pt>
                <c:pt idx="868">
                  <c:v>35957.2888888889</c:v>
                </c:pt>
                <c:pt idx="869">
                  <c:v>3596</c:v>
                </c:pt>
                <c:pt idx="870">
                  <c:v>35962.62222222223</c:v>
                </c:pt>
                <c:pt idx="871">
                  <c:v>35965.15555555555</c:v>
                </c:pt>
                <c:pt idx="872">
                  <c:v>35967.6</c:v>
                </c:pt>
                <c:pt idx="873">
                  <c:v>35969.95555555555</c:v>
                </c:pt>
                <c:pt idx="874">
                  <c:v>35972.22222222221</c:v>
                </c:pt>
                <c:pt idx="875">
                  <c:v>35974.4</c:v>
                </c:pt>
                <c:pt idx="876">
                  <c:v>35976.48888888888</c:v>
                </c:pt>
                <c:pt idx="877">
                  <c:v>35978.48888888888</c:v>
                </c:pt>
                <c:pt idx="878">
                  <c:v>35980.4</c:v>
                </c:pt>
                <c:pt idx="879">
                  <c:v>35982.22222222222</c:v>
                </c:pt>
                <c:pt idx="880">
                  <c:v>35983.95555555556</c:v>
                </c:pt>
                <c:pt idx="881">
                  <c:v>35985.60000000001</c:v>
                </c:pt>
                <c:pt idx="882">
                  <c:v>35987.15555555555</c:v>
                </c:pt>
                <c:pt idx="883">
                  <c:v>35988.62222222223</c:v>
                </c:pt>
                <c:pt idx="884">
                  <c:v>3599</c:v>
                </c:pt>
                <c:pt idx="885">
                  <c:v>35991.2888888889</c:v>
                </c:pt>
                <c:pt idx="886">
                  <c:v>35992.4888888889</c:v>
                </c:pt>
                <c:pt idx="887">
                  <c:v>35993.6</c:v>
                </c:pt>
                <c:pt idx="888">
                  <c:v>35994.62222222223</c:v>
                </c:pt>
                <c:pt idx="889">
                  <c:v>35995.55555555555</c:v>
                </c:pt>
                <c:pt idx="890">
                  <c:v>35996.4</c:v>
                </c:pt>
                <c:pt idx="891">
                  <c:v>35997.15555555556</c:v>
                </c:pt>
                <c:pt idx="892">
                  <c:v>35997.82222222222</c:v>
                </c:pt>
                <c:pt idx="893">
                  <c:v>35998.4</c:v>
                </c:pt>
                <c:pt idx="894">
                  <c:v>35998.88888888888</c:v>
                </c:pt>
                <c:pt idx="895">
                  <c:v>35999.2888888889</c:v>
                </c:pt>
                <c:pt idx="896">
                  <c:v>35999.60000000001</c:v>
                </c:pt>
                <c:pt idx="897">
                  <c:v>35999.82222222222</c:v>
                </c:pt>
                <c:pt idx="898">
                  <c:v>35999.95555555555</c:v>
                </c:pt>
                <c:pt idx="899">
                  <c:v>36000.0</c:v>
                </c:pt>
                <c:pt idx="900">
                  <c:v>35999.95555555555</c:v>
                </c:pt>
                <c:pt idx="901">
                  <c:v>35999.82222222222</c:v>
                </c:pt>
                <c:pt idx="902">
                  <c:v>35999.6</c:v>
                </c:pt>
                <c:pt idx="903">
                  <c:v>35999.2888888889</c:v>
                </c:pt>
                <c:pt idx="904">
                  <c:v>35998.8888888889</c:v>
                </c:pt>
                <c:pt idx="905">
                  <c:v>35998.4</c:v>
                </c:pt>
                <c:pt idx="906">
                  <c:v>35997.82222222222</c:v>
                </c:pt>
                <c:pt idx="907">
                  <c:v>35997.15555555555</c:v>
                </c:pt>
                <c:pt idx="908">
                  <c:v>35996.4</c:v>
                </c:pt>
                <c:pt idx="909">
                  <c:v>35995.55555555556</c:v>
                </c:pt>
                <c:pt idx="910">
                  <c:v>35994.62222222223</c:v>
                </c:pt>
                <c:pt idx="911">
                  <c:v>35993.6</c:v>
                </c:pt>
                <c:pt idx="912">
                  <c:v>35992.48888888888</c:v>
                </c:pt>
                <c:pt idx="913">
                  <c:v>35991.2888888889</c:v>
                </c:pt>
                <c:pt idx="914">
                  <c:v>35990.0</c:v>
                </c:pt>
                <c:pt idx="915">
                  <c:v>35988.62222222223</c:v>
                </c:pt>
                <c:pt idx="916">
                  <c:v>35987.15555555555</c:v>
                </c:pt>
                <c:pt idx="917">
                  <c:v>35985.6</c:v>
                </c:pt>
                <c:pt idx="918">
                  <c:v>35983.95555555555</c:v>
                </c:pt>
                <c:pt idx="919">
                  <c:v>35982.22222222223</c:v>
                </c:pt>
                <c:pt idx="920">
                  <c:v>35980.4</c:v>
                </c:pt>
                <c:pt idx="921">
                  <c:v>35978.48888888888</c:v>
                </c:pt>
                <c:pt idx="922">
                  <c:v>35976.48888888888</c:v>
                </c:pt>
                <c:pt idx="923">
                  <c:v>35974.4</c:v>
                </c:pt>
                <c:pt idx="924">
                  <c:v>35972.22222222223</c:v>
                </c:pt>
                <c:pt idx="925">
                  <c:v>35969.95555555555</c:v>
                </c:pt>
                <c:pt idx="926">
                  <c:v>35967.60000000001</c:v>
                </c:pt>
                <c:pt idx="927">
                  <c:v>35965.15555555555</c:v>
                </c:pt>
                <c:pt idx="928">
                  <c:v>35962.62222222222</c:v>
                </c:pt>
                <c:pt idx="929">
                  <c:v>3596</c:v>
                </c:pt>
                <c:pt idx="930">
                  <c:v>35957.28888888888</c:v>
                </c:pt>
                <c:pt idx="931">
                  <c:v>35954.48888888888</c:v>
                </c:pt>
                <c:pt idx="932">
                  <c:v>35951.6</c:v>
                </c:pt>
                <c:pt idx="933">
                  <c:v>35948.62222222223</c:v>
                </c:pt>
                <c:pt idx="934">
                  <c:v>35945.55555555555</c:v>
                </c:pt>
                <c:pt idx="935">
                  <c:v>35942.4</c:v>
                </c:pt>
                <c:pt idx="936">
                  <c:v>35939.15555555556</c:v>
                </c:pt>
                <c:pt idx="937">
                  <c:v>35935.82222222222</c:v>
                </c:pt>
                <c:pt idx="938">
                  <c:v>35932.4</c:v>
                </c:pt>
                <c:pt idx="939">
                  <c:v>35928.88888888888</c:v>
                </c:pt>
                <c:pt idx="940">
                  <c:v>35925.28888888888</c:v>
                </c:pt>
                <c:pt idx="941">
                  <c:v>35921.60000000001</c:v>
                </c:pt>
                <c:pt idx="942">
                  <c:v>35917.82222222222</c:v>
                </c:pt>
                <c:pt idx="943">
                  <c:v>35913.95555555555</c:v>
                </c:pt>
                <c:pt idx="944">
                  <c:v>35910.0</c:v>
                </c:pt>
                <c:pt idx="945">
                  <c:v>35905.95555555555</c:v>
                </c:pt>
                <c:pt idx="946">
                  <c:v>35901.82222222222</c:v>
                </c:pt>
                <c:pt idx="947">
                  <c:v>35897.60000000001</c:v>
                </c:pt>
                <c:pt idx="948">
                  <c:v>35893.2888888889</c:v>
                </c:pt>
                <c:pt idx="949">
                  <c:v>35888.88888888888</c:v>
                </c:pt>
                <c:pt idx="950">
                  <c:v>35884.4</c:v>
                </c:pt>
                <c:pt idx="951">
                  <c:v>35879.82222222222</c:v>
                </c:pt>
                <c:pt idx="952">
                  <c:v>35875.15555555555</c:v>
                </c:pt>
                <c:pt idx="953">
                  <c:v>35870.4</c:v>
                </c:pt>
                <c:pt idx="954">
                  <c:v>35865.55555555556</c:v>
                </c:pt>
                <c:pt idx="955">
                  <c:v>35860.62222222223</c:v>
                </c:pt>
                <c:pt idx="956">
                  <c:v>35855.60000000001</c:v>
                </c:pt>
                <c:pt idx="957">
                  <c:v>35850.48888888888</c:v>
                </c:pt>
                <c:pt idx="958">
                  <c:v>35845.2888888889</c:v>
                </c:pt>
                <c:pt idx="959">
                  <c:v>35840.0</c:v>
                </c:pt>
                <c:pt idx="960">
                  <c:v>35834.62222222222</c:v>
                </c:pt>
                <c:pt idx="961">
                  <c:v>35829.15555555555</c:v>
                </c:pt>
                <c:pt idx="962">
                  <c:v>35823.6</c:v>
                </c:pt>
                <c:pt idx="963">
                  <c:v>35817.95555555555</c:v>
                </c:pt>
                <c:pt idx="964">
                  <c:v>35812.22222222223</c:v>
                </c:pt>
                <c:pt idx="965">
                  <c:v>35806.4</c:v>
                </c:pt>
                <c:pt idx="966">
                  <c:v>35800.48888888888</c:v>
                </c:pt>
                <c:pt idx="967">
                  <c:v>35794.48888888888</c:v>
                </c:pt>
                <c:pt idx="968">
                  <c:v>35788.4</c:v>
                </c:pt>
                <c:pt idx="969">
                  <c:v>35782.22222222223</c:v>
                </c:pt>
                <c:pt idx="970">
                  <c:v>35775.95555555556</c:v>
                </c:pt>
                <c:pt idx="971">
                  <c:v>35769.6</c:v>
                </c:pt>
                <c:pt idx="972">
                  <c:v>35763.15555555555</c:v>
                </c:pt>
                <c:pt idx="973">
                  <c:v>35756.62222222222</c:v>
                </c:pt>
                <c:pt idx="974">
                  <c:v>35750.00000000001</c:v>
                </c:pt>
                <c:pt idx="975">
                  <c:v>35743.28888888888</c:v>
                </c:pt>
                <c:pt idx="976">
                  <c:v>35736.4888888889</c:v>
                </c:pt>
                <c:pt idx="977">
                  <c:v>35729.6</c:v>
                </c:pt>
                <c:pt idx="978">
                  <c:v>35722.62222222222</c:v>
                </c:pt>
                <c:pt idx="979">
                  <c:v>35715.55555555555</c:v>
                </c:pt>
                <c:pt idx="980">
                  <c:v>35708.4</c:v>
                </c:pt>
                <c:pt idx="981">
                  <c:v>35701.15555555556</c:v>
                </c:pt>
                <c:pt idx="982">
                  <c:v>35693.82222222222</c:v>
                </c:pt>
                <c:pt idx="983">
                  <c:v>35686.40000000001</c:v>
                </c:pt>
                <c:pt idx="984">
                  <c:v>35678.88888888888</c:v>
                </c:pt>
                <c:pt idx="985">
                  <c:v>35671.2888888889</c:v>
                </c:pt>
                <c:pt idx="986">
                  <c:v>35663.60000000001</c:v>
                </c:pt>
                <c:pt idx="987">
                  <c:v>35655.82222222222</c:v>
                </c:pt>
                <c:pt idx="988">
                  <c:v>35647.95555555556</c:v>
                </c:pt>
                <c:pt idx="989">
                  <c:v>35640.0</c:v>
                </c:pt>
                <c:pt idx="990">
                  <c:v>35631.95555555555</c:v>
                </c:pt>
                <c:pt idx="991">
                  <c:v>35623.82222222222</c:v>
                </c:pt>
                <c:pt idx="992">
                  <c:v>35615.60000000001</c:v>
                </c:pt>
                <c:pt idx="993">
                  <c:v>35607.2888888889</c:v>
                </c:pt>
                <c:pt idx="994">
                  <c:v>35598.88888888888</c:v>
                </c:pt>
                <c:pt idx="995">
                  <c:v>35590.4</c:v>
                </c:pt>
                <c:pt idx="996">
                  <c:v>35581.82222222222</c:v>
                </c:pt>
                <c:pt idx="997">
                  <c:v>35573.15555555556</c:v>
                </c:pt>
                <c:pt idx="998">
                  <c:v>35564.4</c:v>
                </c:pt>
                <c:pt idx="999">
                  <c:v>35555.55555555555</c:v>
                </c:pt>
                <c:pt idx="1000">
                  <c:v>35546.62222222223</c:v>
                </c:pt>
                <c:pt idx="1001">
                  <c:v>35537.6</c:v>
                </c:pt>
                <c:pt idx="1002">
                  <c:v>35528.4888888889</c:v>
                </c:pt>
                <c:pt idx="1003">
                  <c:v>35519.28888888888</c:v>
                </c:pt>
                <c:pt idx="1004">
                  <c:v>35510.0</c:v>
                </c:pt>
                <c:pt idx="1005">
                  <c:v>35500.62222222223</c:v>
                </c:pt>
                <c:pt idx="1006">
                  <c:v>35491.15555555556</c:v>
                </c:pt>
                <c:pt idx="1007">
                  <c:v>35481.6</c:v>
                </c:pt>
                <c:pt idx="1008">
                  <c:v>35471.95555555555</c:v>
                </c:pt>
                <c:pt idx="1009">
                  <c:v>35462.22222222223</c:v>
                </c:pt>
                <c:pt idx="1010">
                  <c:v>35452.4</c:v>
                </c:pt>
                <c:pt idx="1011">
                  <c:v>35442.48888888888</c:v>
                </c:pt>
                <c:pt idx="1012">
                  <c:v>35432.48888888888</c:v>
                </c:pt>
                <c:pt idx="1013">
                  <c:v>35422.4</c:v>
                </c:pt>
                <c:pt idx="1014">
                  <c:v>35412.22222222223</c:v>
                </c:pt>
                <c:pt idx="1015">
                  <c:v>35401.95555555555</c:v>
                </c:pt>
                <c:pt idx="1016">
                  <c:v>35391.60000000001</c:v>
                </c:pt>
                <c:pt idx="1017">
                  <c:v>35381.15555555555</c:v>
                </c:pt>
                <c:pt idx="1018">
                  <c:v>35370.62222222222</c:v>
                </c:pt>
                <c:pt idx="1019">
                  <c:v>35360.00000000001</c:v>
                </c:pt>
                <c:pt idx="1020">
                  <c:v>35349.2888888889</c:v>
                </c:pt>
                <c:pt idx="1021">
                  <c:v>35338.48888888888</c:v>
                </c:pt>
                <c:pt idx="1022">
                  <c:v>35327.6</c:v>
                </c:pt>
                <c:pt idx="1023">
                  <c:v>35316.62222222222</c:v>
                </c:pt>
                <c:pt idx="1024">
                  <c:v>35305.55555555555</c:v>
                </c:pt>
                <c:pt idx="1025">
                  <c:v>35294.40000000001</c:v>
                </c:pt>
                <c:pt idx="1026">
                  <c:v>35283.15555555555</c:v>
                </c:pt>
                <c:pt idx="1027">
                  <c:v>35271.82222222222</c:v>
                </c:pt>
                <c:pt idx="1028">
                  <c:v>35260.4</c:v>
                </c:pt>
                <c:pt idx="1029">
                  <c:v>35248.8888888889</c:v>
                </c:pt>
                <c:pt idx="1030">
                  <c:v>35237.28888888888</c:v>
                </c:pt>
                <c:pt idx="1031">
                  <c:v>35225.6</c:v>
                </c:pt>
                <c:pt idx="1032">
                  <c:v>35213.82222222222</c:v>
                </c:pt>
                <c:pt idx="1033">
                  <c:v>35201.95555555555</c:v>
                </c:pt>
                <c:pt idx="1034">
                  <c:v>35190.00000000001</c:v>
                </c:pt>
                <c:pt idx="1035">
                  <c:v>35177.95555555555</c:v>
                </c:pt>
                <c:pt idx="1036">
                  <c:v>35165.82222222222</c:v>
                </c:pt>
                <c:pt idx="1037">
                  <c:v>35153.60000000001</c:v>
                </c:pt>
                <c:pt idx="1038">
                  <c:v>35141.2888888889</c:v>
                </c:pt>
                <c:pt idx="1039">
                  <c:v>35128.8888888889</c:v>
                </c:pt>
                <c:pt idx="1040">
                  <c:v>35116.4</c:v>
                </c:pt>
                <c:pt idx="1041">
                  <c:v>35103.82222222222</c:v>
                </c:pt>
                <c:pt idx="1042">
                  <c:v>35091.15555555556</c:v>
                </c:pt>
                <c:pt idx="1043">
                  <c:v>35078.4</c:v>
                </c:pt>
                <c:pt idx="1044">
                  <c:v>35065.55555555555</c:v>
                </c:pt>
                <c:pt idx="1045">
                  <c:v>35052.62222222222</c:v>
                </c:pt>
                <c:pt idx="1046">
                  <c:v>35039.6</c:v>
                </c:pt>
                <c:pt idx="1047">
                  <c:v>35026.48888888888</c:v>
                </c:pt>
                <c:pt idx="1048">
                  <c:v>35013.2888888889</c:v>
                </c:pt>
                <c:pt idx="1049">
                  <c:v>35000.0</c:v>
                </c:pt>
                <c:pt idx="1050">
                  <c:v>34986.62222222222</c:v>
                </c:pt>
                <c:pt idx="1051">
                  <c:v>34973.15555555556</c:v>
                </c:pt>
                <c:pt idx="1052">
                  <c:v>34959.6</c:v>
                </c:pt>
                <c:pt idx="1053">
                  <c:v>34945.95555555555</c:v>
                </c:pt>
                <c:pt idx="1054">
                  <c:v>34932.22222222222</c:v>
                </c:pt>
                <c:pt idx="1055">
                  <c:v>34918.4</c:v>
                </c:pt>
                <c:pt idx="1056">
                  <c:v>34904.48888888888</c:v>
                </c:pt>
                <c:pt idx="1057">
                  <c:v>34890.48888888888</c:v>
                </c:pt>
                <c:pt idx="1058">
                  <c:v>34876.4</c:v>
                </c:pt>
                <c:pt idx="1059">
                  <c:v>34862.22222222222</c:v>
                </c:pt>
                <c:pt idx="1060">
                  <c:v>34847.95555555555</c:v>
                </c:pt>
                <c:pt idx="1061">
                  <c:v>34833.60000000001</c:v>
                </c:pt>
                <c:pt idx="1062">
                  <c:v>34819.15555555556</c:v>
                </c:pt>
                <c:pt idx="1063">
                  <c:v>34804.62222222222</c:v>
                </c:pt>
                <c:pt idx="1064">
                  <c:v>34790.0</c:v>
                </c:pt>
                <c:pt idx="1065">
                  <c:v>34775.2888888889</c:v>
                </c:pt>
                <c:pt idx="1066">
                  <c:v>34760.4888888889</c:v>
                </c:pt>
                <c:pt idx="1067">
                  <c:v>34745.6</c:v>
                </c:pt>
                <c:pt idx="1068">
                  <c:v>34730.62222222222</c:v>
                </c:pt>
                <c:pt idx="1069">
                  <c:v>34715.55555555555</c:v>
                </c:pt>
                <c:pt idx="1070">
                  <c:v>34700.40000000001</c:v>
                </c:pt>
                <c:pt idx="1071">
                  <c:v>34685.15555555556</c:v>
                </c:pt>
                <c:pt idx="1072">
                  <c:v>34669.82222222222</c:v>
                </c:pt>
                <c:pt idx="1073">
                  <c:v>34654.4</c:v>
                </c:pt>
                <c:pt idx="1074">
                  <c:v>34638.88888888888</c:v>
                </c:pt>
                <c:pt idx="1075">
                  <c:v>34623.2888888889</c:v>
                </c:pt>
                <c:pt idx="1076">
                  <c:v>34607.6</c:v>
                </c:pt>
                <c:pt idx="1077">
                  <c:v>34591.82222222222</c:v>
                </c:pt>
                <c:pt idx="1078">
                  <c:v>34575.95555555555</c:v>
                </c:pt>
                <c:pt idx="1079">
                  <c:v>34560.0</c:v>
                </c:pt>
                <c:pt idx="1080">
                  <c:v>34543.95555555555</c:v>
                </c:pt>
                <c:pt idx="1081">
                  <c:v>34527.82222222221</c:v>
                </c:pt>
                <c:pt idx="1082">
                  <c:v>34511.6</c:v>
                </c:pt>
                <c:pt idx="1083">
                  <c:v>34495.2888888889</c:v>
                </c:pt>
                <c:pt idx="1084">
                  <c:v>34478.8888888889</c:v>
                </c:pt>
                <c:pt idx="1085">
                  <c:v>34462.4</c:v>
                </c:pt>
                <c:pt idx="1086">
                  <c:v>34445.82222222222</c:v>
                </c:pt>
                <c:pt idx="1087">
                  <c:v>34429.15555555556</c:v>
                </c:pt>
                <c:pt idx="1088">
                  <c:v>34412.40000000001</c:v>
                </c:pt>
                <c:pt idx="1089">
                  <c:v>34395.55555555556</c:v>
                </c:pt>
                <c:pt idx="1090">
                  <c:v>34378.62222222222</c:v>
                </c:pt>
                <c:pt idx="1091">
                  <c:v>34361.6</c:v>
                </c:pt>
                <c:pt idx="1092">
                  <c:v>34344.4888888889</c:v>
                </c:pt>
                <c:pt idx="1093">
                  <c:v>34327.2888888889</c:v>
                </c:pt>
                <c:pt idx="1094">
                  <c:v>34310.0</c:v>
                </c:pt>
                <c:pt idx="1095">
                  <c:v>34292.62222222222</c:v>
                </c:pt>
                <c:pt idx="1096">
                  <c:v>34275.15555555555</c:v>
                </c:pt>
                <c:pt idx="1097">
                  <c:v>34257.60000000001</c:v>
                </c:pt>
                <c:pt idx="1098">
                  <c:v>34239.95555555556</c:v>
                </c:pt>
                <c:pt idx="1099">
                  <c:v>34222.22222222221</c:v>
                </c:pt>
                <c:pt idx="1100">
                  <c:v>34204.4</c:v>
                </c:pt>
                <c:pt idx="1101">
                  <c:v>34186.48888888888</c:v>
                </c:pt>
                <c:pt idx="1102">
                  <c:v>34168.4888888889</c:v>
                </c:pt>
                <c:pt idx="1103">
                  <c:v>34150.4</c:v>
                </c:pt>
                <c:pt idx="1104">
                  <c:v>34132.22222222222</c:v>
                </c:pt>
                <c:pt idx="1105">
                  <c:v>34113.95555555555</c:v>
                </c:pt>
                <c:pt idx="1106">
                  <c:v>34095.60000000001</c:v>
                </c:pt>
                <c:pt idx="1107">
                  <c:v>34077.15555555556</c:v>
                </c:pt>
                <c:pt idx="1108">
                  <c:v>34058.62222222222</c:v>
                </c:pt>
                <c:pt idx="1109">
                  <c:v>34040.0</c:v>
                </c:pt>
                <c:pt idx="1110">
                  <c:v>34021.2888888889</c:v>
                </c:pt>
                <c:pt idx="1111">
                  <c:v>34002.48888888888</c:v>
                </c:pt>
                <c:pt idx="1112">
                  <c:v>33983.60000000001</c:v>
                </c:pt>
                <c:pt idx="1113">
                  <c:v>33964.62222222222</c:v>
                </c:pt>
                <c:pt idx="1114">
                  <c:v>33945.55555555555</c:v>
                </c:pt>
                <c:pt idx="1115">
                  <c:v>33926.4</c:v>
                </c:pt>
                <c:pt idx="1116">
                  <c:v>33907.15555555556</c:v>
                </c:pt>
                <c:pt idx="1117">
                  <c:v>33887.82222222222</c:v>
                </c:pt>
                <c:pt idx="1118">
                  <c:v>33868.4</c:v>
                </c:pt>
                <c:pt idx="1119">
                  <c:v>33848.88888888888</c:v>
                </c:pt>
                <c:pt idx="1120">
                  <c:v>33829.2888888889</c:v>
                </c:pt>
                <c:pt idx="1121">
                  <c:v>33809.60000000001</c:v>
                </c:pt>
                <c:pt idx="1122">
                  <c:v>33789.82222222222</c:v>
                </c:pt>
                <c:pt idx="1123">
                  <c:v>33769.95555555555</c:v>
                </c:pt>
                <c:pt idx="1124">
                  <c:v>33750.0</c:v>
                </c:pt>
                <c:pt idx="1125">
                  <c:v>33729.95555555555</c:v>
                </c:pt>
                <c:pt idx="1126">
                  <c:v>33709.82222222223</c:v>
                </c:pt>
                <c:pt idx="1127">
                  <c:v>33689.6</c:v>
                </c:pt>
                <c:pt idx="1128">
                  <c:v>33669.28888888888</c:v>
                </c:pt>
                <c:pt idx="1129">
                  <c:v>33648.8888888889</c:v>
                </c:pt>
                <c:pt idx="1130">
                  <c:v>33628.40000000001</c:v>
                </c:pt>
                <c:pt idx="1131">
                  <c:v>33607.82222222222</c:v>
                </c:pt>
                <c:pt idx="1132">
                  <c:v>33587.15555555555</c:v>
                </c:pt>
                <c:pt idx="1133">
                  <c:v>33566.4</c:v>
                </c:pt>
                <c:pt idx="1134">
                  <c:v>33545.55555555556</c:v>
                </c:pt>
                <c:pt idx="1135">
                  <c:v>33524.62222222223</c:v>
                </c:pt>
                <c:pt idx="1136">
                  <c:v>33503.6</c:v>
                </c:pt>
                <c:pt idx="1137">
                  <c:v>33482.48888888888</c:v>
                </c:pt>
                <c:pt idx="1138">
                  <c:v>33461.2888888889</c:v>
                </c:pt>
                <c:pt idx="1139">
                  <c:v>33440.00000000001</c:v>
                </c:pt>
                <c:pt idx="1140">
                  <c:v>33418.62222222223</c:v>
                </c:pt>
                <c:pt idx="1141">
                  <c:v>33397.15555555555</c:v>
                </c:pt>
                <c:pt idx="1142">
                  <c:v>33375.6</c:v>
                </c:pt>
                <c:pt idx="1143">
                  <c:v>33353.95555555555</c:v>
                </c:pt>
                <c:pt idx="1144">
                  <c:v>33332.22222222223</c:v>
                </c:pt>
                <c:pt idx="1145">
                  <c:v>33310.4</c:v>
                </c:pt>
                <c:pt idx="1146">
                  <c:v>33288.48888888888</c:v>
                </c:pt>
                <c:pt idx="1147">
                  <c:v>33266.4888888889</c:v>
                </c:pt>
                <c:pt idx="1148">
                  <c:v>33244.4</c:v>
                </c:pt>
                <c:pt idx="1149">
                  <c:v>33222.22222222223</c:v>
                </c:pt>
                <c:pt idx="1150">
                  <c:v>33199.95555555555</c:v>
                </c:pt>
                <c:pt idx="1151">
                  <c:v>33177.6</c:v>
                </c:pt>
                <c:pt idx="1152">
                  <c:v>33155.15555555556</c:v>
                </c:pt>
                <c:pt idx="1153">
                  <c:v>33132.62222222223</c:v>
                </c:pt>
                <c:pt idx="1154">
                  <c:v>33110.0</c:v>
                </c:pt>
                <c:pt idx="1155">
                  <c:v>33087.28888888888</c:v>
                </c:pt>
                <c:pt idx="1156">
                  <c:v>33064.48888888888</c:v>
                </c:pt>
                <c:pt idx="1157">
                  <c:v>33041.60000000001</c:v>
                </c:pt>
                <c:pt idx="1158">
                  <c:v>33018.62222222223</c:v>
                </c:pt>
                <c:pt idx="1159">
                  <c:v>32995.55555555555</c:v>
                </c:pt>
                <c:pt idx="1160">
                  <c:v>32972.4</c:v>
                </c:pt>
                <c:pt idx="1161">
                  <c:v>32949.15555555555</c:v>
                </c:pt>
                <c:pt idx="1162">
                  <c:v>32925.82222222222</c:v>
                </c:pt>
                <c:pt idx="1163">
                  <c:v>32902.40000000001</c:v>
                </c:pt>
                <c:pt idx="1164">
                  <c:v>32878.8888888889</c:v>
                </c:pt>
                <c:pt idx="1165">
                  <c:v>32855.28888888888</c:v>
                </c:pt>
                <c:pt idx="1166">
                  <c:v>32831.6</c:v>
                </c:pt>
                <c:pt idx="1167">
                  <c:v>32807.82222222222</c:v>
                </c:pt>
                <c:pt idx="1168">
                  <c:v>32783.95555555555</c:v>
                </c:pt>
                <c:pt idx="1169">
                  <c:v>3276</c:v>
                </c:pt>
                <c:pt idx="1170">
                  <c:v>32735.95555555556</c:v>
                </c:pt>
                <c:pt idx="1171">
                  <c:v>32711.82222222222</c:v>
                </c:pt>
                <c:pt idx="1172">
                  <c:v>32687.6</c:v>
                </c:pt>
                <c:pt idx="1173">
                  <c:v>32663.28888888888</c:v>
                </c:pt>
                <c:pt idx="1174">
                  <c:v>32638.88888888889</c:v>
                </c:pt>
                <c:pt idx="1175">
                  <c:v>32614.40000000001</c:v>
                </c:pt>
                <c:pt idx="1176">
                  <c:v>32589.82222222222</c:v>
                </c:pt>
                <c:pt idx="1177">
                  <c:v>32565.15555555555</c:v>
                </c:pt>
                <c:pt idx="1178">
                  <c:v>32540.4</c:v>
                </c:pt>
                <c:pt idx="1179">
                  <c:v>32515.55555555556</c:v>
                </c:pt>
                <c:pt idx="1180">
                  <c:v>32490.62222222223</c:v>
                </c:pt>
                <c:pt idx="1181">
                  <c:v>32465.6</c:v>
                </c:pt>
                <c:pt idx="1182">
                  <c:v>32440.48888888888</c:v>
                </c:pt>
                <c:pt idx="1183">
                  <c:v>32415.28888888889</c:v>
                </c:pt>
                <c:pt idx="1184">
                  <c:v>32390.0</c:v>
                </c:pt>
                <c:pt idx="1185">
                  <c:v>32364.62222222222</c:v>
                </c:pt>
                <c:pt idx="1186">
                  <c:v>32339.15555555555</c:v>
                </c:pt>
                <c:pt idx="1187">
                  <c:v>32313.6</c:v>
                </c:pt>
                <c:pt idx="1188">
                  <c:v>32287.95555555556</c:v>
                </c:pt>
                <c:pt idx="1189">
                  <c:v>32262.22222222223</c:v>
                </c:pt>
                <c:pt idx="1190">
                  <c:v>32236.4</c:v>
                </c:pt>
                <c:pt idx="1191">
                  <c:v>32210.48888888888</c:v>
                </c:pt>
                <c:pt idx="1192">
                  <c:v>32184.48888888888</c:v>
                </c:pt>
                <c:pt idx="1193">
                  <c:v>32158.4</c:v>
                </c:pt>
                <c:pt idx="1194">
                  <c:v>32132.22222222223</c:v>
                </c:pt>
                <c:pt idx="1195">
                  <c:v>32105.95555555556</c:v>
                </c:pt>
                <c:pt idx="1196">
                  <c:v>32079.6</c:v>
                </c:pt>
                <c:pt idx="1197">
                  <c:v>32053.15555555556</c:v>
                </c:pt>
                <c:pt idx="1198">
                  <c:v>32026.62222222222</c:v>
                </c:pt>
                <c:pt idx="1199">
                  <c:v>32000.00000000001</c:v>
                </c:pt>
                <c:pt idx="1200">
                  <c:v>31973.28888888888</c:v>
                </c:pt>
                <c:pt idx="1201">
                  <c:v>31946.48888888888</c:v>
                </c:pt>
                <c:pt idx="1202">
                  <c:v>31919.6</c:v>
                </c:pt>
                <c:pt idx="1203">
                  <c:v>31892.62222222222</c:v>
                </c:pt>
                <c:pt idx="1204">
                  <c:v>31865.55555555556</c:v>
                </c:pt>
                <c:pt idx="1205">
                  <c:v>31838.4</c:v>
                </c:pt>
                <c:pt idx="1206">
                  <c:v>31811.15555555555</c:v>
                </c:pt>
                <c:pt idx="1207">
                  <c:v>31783.82222222222</c:v>
                </c:pt>
                <c:pt idx="1208">
                  <c:v>31756.40000000001</c:v>
                </c:pt>
                <c:pt idx="1209">
                  <c:v>31728.88888888889</c:v>
                </c:pt>
                <c:pt idx="1210">
                  <c:v>31701.28888888888</c:v>
                </c:pt>
                <c:pt idx="1211">
                  <c:v>31673.6</c:v>
                </c:pt>
                <c:pt idx="1212">
                  <c:v>31645.82222222222</c:v>
                </c:pt>
                <c:pt idx="1213">
                  <c:v>31617.95555555556</c:v>
                </c:pt>
                <c:pt idx="1214">
                  <c:v>31589.99999999999</c:v>
                </c:pt>
                <c:pt idx="1215">
                  <c:v>31561.95555555555</c:v>
                </c:pt>
                <c:pt idx="1216">
                  <c:v>31533.82222222222</c:v>
                </c:pt>
                <c:pt idx="1217">
                  <c:v>31505.60000000001</c:v>
                </c:pt>
                <c:pt idx="1218">
                  <c:v>31477.2888888889</c:v>
                </c:pt>
                <c:pt idx="1219">
                  <c:v>31448.88888888888</c:v>
                </c:pt>
                <c:pt idx="1220">
                  <c:v>31420.4</c:v>
                </c:pt>
                <c:pt idx="1221">
                  <c:v>31391.82222222222</c:v>
                </c:pt>
                <c:pt idx="1222">
                  <c:v>31363.15555555556</c:v>
                </c:pt>
                <c:pt idx="1223">
                  <c:v>31334.4</c:v>
                </c:pt>
                <c:pt idx="1224">
                  <c:v>31305.55555555555</c:v>
                </c:pt>
                <c:pt idx="1225">
                  <c:v>31276.62222222223</c:v>
                </c:pt>
                <c:pt idx="1226">
                  <c:v>31247.6</c:v>
                </c:pt>
                <c:pt idx="1227">
                  <c:v>31218.4888888889</c:v>
                </c:pt>
                <c:pt idx="1228">
                  <c:v>31189.28888888889</c:v>
                </c:pt>
                <c:pt idx="1229">
                  <c:v>31160.0</c:v>
                </c:pt>
                <c:pt idx="1230">
                  <c:v>31130.62222222222</c:v>
                </c:pt>
                <c:pt idx="1231">
                  <c:v>31101.15555555556</c:v>
                </c:pt>
                <c:pt idx="1232">
                  <c:v>31071.59999999999</c:v>
                </c:pt>
                <c:pt idx="1233">
                  <c:v>31041.95555555555</c:v>
                </c:pt>
                <c:pt idx="1234">
                  <c:v>31012.22222222222</c:v>
                </c:pt>
                <c:pt idx="1235">
                  <c:v>30982.4</c:v>
                </c:pt>
                <c:pt idx="1236">
                  <c:v>30952.4888888889</c:v>
                </c:pt>
                <c:pt idx="1237">
                  <c:v>30922.48888888888</c:v>
                </c:pt>
                <c:pt idx="1238">
                  <c:v>30892.4</c:v>
                </c:pt>
                <c:pt idx="1239">
                  <c:v>30862.22222222223</c:v>
                </c:pt>
                <c:pt idx="1240">
                  <c:v>30831.95555555556</c:v>
                </c:pt>
                <c:pt idx="1241">
                  <c:v>30801.60000000001</c:v>
                </c:pt>
                <c:pt idx="1242">
                  <c:v>30771.15555555556</c:v>
                </c:pt>
                <c:pt idx="1243">
                  <c:v>30740.62222222222</c:v>
                </c:pt>
                <c:pt idx="1244">
                  <c:v>30710.0</c:v>
                </c:pt>
                <c:pt idx="1245">
                  <c:v>30679.2888888889</c:v>
                </c:pt>
                <c:pt idx="1246">
                  <c:v>30648.48888888888</c:v>
                </c:pt>
                <c:pt idx="1247">
                  <c:v>30617.59999999999</c:v>
                </c:pt>
                <c:pt idx="1248">
                  <c:v>30586.62222222222</c:v>
                </c:pt>
                <c:pt idx="1249">
                  <c:v>30555.55555555556</c:v>
                </c:pt>
                <c:pt idx="1250">
                  <c:v>30524.40000000001</c:v>
                </c:pt>
                <c:pt idx="1251">
                  <c:v>30493.15555555555</c:v>
                </c:pt>
                <c:pt idx="1252">
                  <c:v>30461.82222222222</c:v>
                </c:pt>
                <c:pt idx="1253">
                  <c:v>30430.4</c:v>
                </c:pt>
                <c:pt idx="1254">
                  <c:v>30398.8888888889</c:v>
                </c:pt>
                <c:pt idx="1255">
                  <c:v>30367.28888888888</c:v>
                </c:pt>
                <c:pt idx="1256">
                  <c:v>30335.6</c:v>
                </c:pt>
                <c:pt idx="1257">
                  <c:v>30303.82222222222</c:v>
                </c:pt>
                <c:pt idx="1258">
                  <c:v>30271.95555555556</c:v>
                </c:pt>
                <c:pt idx="1259">
                  <c:v>30240.00000000001</c:v>
                </c:pt>
                <c:pt idx="1260">
                  <c:v>30207.95555555555</c:v>
                </c:pt>
                <c:pt idx="1261">
                  <c:v>30175.82222222222</c:v>
                </c:pt>
                <c:pt idx="1262">
                  <c:v>30143.6</c:v>
                </c:pt>
                <c:pt idx="1263">
                  <c:v>30111.28888888889</c:v>
                </c:pt>
                <c:pt idx="1264">
                  <c:v>30078.8888888889</c:v>
                </c:pt>
                <c:pt idx="1265">
                  <c:v>30046.4</c:v>
                </c:pt>
                <c:pt idx="1266">
                  <c:v>30013.82222222222</c:v>
                </c:pt>
                <c:pt idx="1267">
                  <c:v>29981.15555555556</c:v>
                </c:pt>
                <c:pt idx="1268">
                  <c:v>29948.4</c:v>
                </c:pt>
                <c:pt idx="1269">
                  <c:v>29915.55555555555</c:v>
                </c:pt>
                <c:pt idx="1270">
                  <c:v>29882.62222222222</c:v>
                </c:pt>
                <c:pt idx="1271">
                  <c:v>29849.6</c:v>
                </c:pt>
                <c:pt idx="1272">
                  <c:v>29816.4888888889</c:v>
                </c:pt>
                <c:pt idx="1273">
                  <c:v>29783.2888888889</c:v>
                </c:pt>
                <c:pt idx="1274">
                  <c:v>2975</c:v>
                </c:pt>
                <c:pt idx="1275">
                  <c:v>29716.62222222222</c:v>
                </c:pt>
                <c:pt idx="1276">
                  <c:v>29683.15555555556</c:v>
                </c:pt>
                <c:pt idx="1277">
                  <c:v>29649.6</c:v>
                </c:pt>
                <c:pt idx="1278">
                  <c:v>29615.95555555555</c:v>
                </c:pt>
                <c:pt idx="1279">
                  <c:v>29582.22222222222</c:v>
                </c:pt>
                <c:pt idx="1280">
                  <c:v>29548.4</c:v>
                </c:pt>
                <c:pt idx="1281">
                  <c:v>29514.4888888889</c:v>
                </c:pt>
                <c:pt idx="1282">
                  <c:v>29480.4888888889</c:v>
                </c:pt>
                <c:pt idx="1283">
                  <c:v>29446.4</c:v>
                </c:pt>
                <c:pt idx="1284">
                  <c:v>29412.22222222222</c:v>
                </c:pt>
                <c:pt idx="1285">
                  <c:v>29377.95555555556</c:v>
                </c:pt>
                <c:pt idx="1286">
                  <c:v>29343.60000000001</c:v>
                </c:pt>
                <c:pt idx="1287">
                  <c:v>29309.15555555556</c:v>
                </c:pt>
                <c:pt idx="1288">
                  <c:v>29274.62222222222</c:v>
                </c:pt>
                <c:pt idx="1289">
                  <c:v>29240.0</c:v>
                </c:pt>
                <c:pt idx="1290">
                  <c:v>29205.2888888889</c:v>
                </c:pt>
                <c:pt idx="1291">
                  <c:v>29170.48888888889</c:v>
                </c:pt>
                <c:pt idx="1292">
                  <c:v>29135.59999999999</c:v>
                </c:pt>
                <c:pt idx="1293">
                  <c:v>29100.62222222222</c:v>
                </c:pt>
                <c:pt idx="1294">
                  <c:v>29065.55555555555</c:v>
                </c:pt>
                <c:pt idx="1295">
                  <c:v>29030.40000000001</c:v>
                </c:pt>
                <c:pt idx="1296">
                  <c:v>28995.15555555556</c:v>
                </c:pt>
                <c:pt idx="1297">
                  <c:v>28959.82222222222</c:v>
                </c:pt>
                <c:pt idx="1298">
                  <c:v>28924.4</c:v>
                </c:pt>
                <c:pt idx="1299">
                  <c:v>28888.8888888889</c:v>
                </c:pt>
                <c:pt idx="1300">
                  <c:v>28853.2888888889</c:v>
                </c:pt>
                <c:pt idx="1301">
                  <c:v>28817.6</c:v>
                </c:pt>
                <c:pt idx="1302">
                  <c:v>28781.82222222222</c:v>
                </c:pt>
                <c:pt idx="1303">
                  <c:v>28745.95555555556</c:v>
                </c:pt>
                <c:pt idx="1304">
                  <c:v>28710.0</c:v>
                </c:pt>
                <c:pt idx="1305">
                  <c:v>28673.95555555556</c:v>
                </c:pt>
                <c:pt idx="1306">
                  <c:v>28637.82222222221</c:v>
                </c:pt>
                <c:pt idx="1307">
                  <c:v>28601.6</c:v>
                </c:pt>
                <c:pt idx="1308">
                  <c:v>28565.2888888889</c:v>
                </c:pt>
                <c:pt idx="1309">
                  <c:v>28528.8888888889</c:v>
                </c:pt>
                <c:pt idx="1310">
                  <c:v>28492.4</c:v>
                </c:pt>
                <c:pt idx="1311">
                  <c:v>28455.82222222222</c:v>
                </c:pt>
                <c:pt idx="1312">
                  <c:v>28419.15555555556</c:v>
                </c:pt>
                <c:pt idx="1313">
                  <c:v>28382.4</c:v>
                </c:pt>
                <c:pt idx="1314">
                  <c:v>28345.55555555556</c:v>
                </c:pt>
                <c:pt idx="1315">
                  <c:v>28308.62222222222</c:v>
                </c:pt>
                <c:pt idx="1316">
                  <c:v>28271.6</c:v>
                </c:pt>
                <c:pt idx="1317">
                  <c:v>28234.48888888889</c:v>
                </c:pt>
                <c:pt idx="1318">
                  <c:v>28197.2888888889</c:v>
                </c:pt>
                <c:pt idx="1319">
                  <c:v>28160.00000000001</c:v>
                </c:pt>
                <c:pt idx="1320">
                  <c:v>28122.62222222222</c:v>
                </c:pt>
                <c:pt idx="1321">
                  <c:v>28085.15555555556</c:v>
                </c:pt>
                <c:pt idx="1322">
                  <c:v>28047.6</c:v>
                </c:pt>
                <c:pt idx="1323">
                  <c:v>28009.95555555556</c:v>
                </c:pt>
                <c:pt idx="1324">
                  <c:v>27972.22222222222</c:v>
                </c:pt>
                <c:pt idx="1325">
                  <c:v>27934.4</c:v>
                </c:pt>
                <c:pt idx="1326">
                  <c:v>27896.48888888889</c:v>
                </c:pt>
                <c:pt idx="1327">
                  <c:v>27858.48888888889</c:v>
                </c:pt>
                <c:pt idx="1328">
                  <c:v>27820.40000000001</c:v>
                </c:pt>
                <c:pt idx="1329">
                  <c:v>27782.22222222222</c:v>
                </c:pt>
                <c:pt idx="1330">
                  <c:v>27743.95555555556</c:v>
                </c:pt>
                <c:pt idx="1331">
                  <c:v>27705.60000000001</c:v>
                </c:pt>
                <c:pt idx="1332">
                  <c:v>27667.15555555556</c:v>
                </c:pt>
                <c:pt idx="1333">
                  <c:v>27628.62222222222</c:v>
                </c:pt>
                <c:pt idx="1334">
                  <c:v>2759</c:v>
                </c:pt>
                <c:pt idx="1335">
                  <c:v>27551.28888888889</c:v>
                </c:pt>
                <c:pt idx="1336">
                  <c:v>27512.48888888889</c:v>
                </c:pt>
                <c:pt idx="1337">
                  <c:v>27473.60000000001</c:v>
                </c:pt>
                <c:pt idx="1338">
                  <c:v>27434.62222222222</c:v>
                </c:pt>
                <c:pt idx="1339">
                  <c:v>27395.55555555555</c:v>
                </c:pt>
                <c:pt idx="1340">
                  <c:v>27356.4</c:v>
                </c:pt>
                <c:pt idx="1341">
                  <c:v>27317.15555555556</c:v>
                </c:pt>
                <c:pt idx="1342">
                  <c:v>27277.82222222223</c:v>
                </c:pt>
                <c:pt idx="1343">
                  <c:v>27238.4</c:v>
                </c:pt>
                <c:pt idx="1344">
                  <c:v>27198.88888888889</c:v>
                </c:pt>
                <c:pt idx="1345">
                  <c:v>27159.2888888889</c:v>
                </c:pt>
                <c:pt idx="1346">
                  <c:v>27119.60000000001</c:v>
                </c:pt>
                <c:pt idx="1347">
                  <c:v>27079.82222222222</c:v>
                </c:pt>
                <c:pt idx="1348">
                  <c:v>27039.95555555556</c:v>
                </c:pt>
                <c:pt idx="1349">
                  <c:v>27000.0</c:v>
                </c:pt>
                <c:pt idx="1350">
                  <c:v>26959.95555555556</c:v>
                </c:pt>
                <c:pt idx="1351">
                  <c:v>26919.82222222223</c:v>
                </c:pt>
                <c:pt idx="1352">
                  <c:v>26879.59999999999</c:v>
                </c:pt>
                <c:pt idx="1353">
                  <c:v>26839.28888888889</c:v>
                </c:pt>
                <c:pt idx="1354">
                  <c:v>26798.8888888889</c:v>
                </c:pt>
                <c:pt idx="1355">
                  <c:v>26758.4</c:v>
                </c:pt>
                <c:pt idx="1356">
                  <c:v>26717.82222222222</c:v>
                </c:pt>
                <c:pt idx="1357">
                  <c:v>26677.15555555555</c:v>
                </c:pt>
                <c:pt idx="1358">
                  <c:v>26636.4</c:v>
                </c:pt>
                <c:pt idx="1359">
                  <c:v>26595.55555555556</c:v>
                </c:pt>
                <c:pt idx="1360">
                  <c:v>26554.62222222223</c:v>
                </c:pt>
                <c:pt idx="1361">
                  <c:v>26513.6</c:v>
                </c:pt>
                <c:pt idx="1362">
                  <c:v>26472.48888888889</c:v>
                </c:pt>
                <c:pt idx="1363">
                  <c:v>26431.28888888889</c:v>
                </c:pt>
                <c:pt idx="1364">
                  <c:v>26390.00000000001</c:v>
                </c:pt>
                <c:pt idx="1365">
                  <c:v>26348.62222222223</c:v>
                </c:pt>
                <c:pt idx="1366">
                  <c:v>26307.15555555555</c:v>
                </c:pt>
                <c:pt idx="1367">
                  <c:v>26265.6</c:v>
                </c:pt>
                <c:pt idx="1368">
                  <c:v>26223.95555555556</c:v>
                </c:pt>
                <c:pt idx="1369">
                  <c:v>26182.22222222223</c:v>
                </c:pt>
                <c:pt idx="1370">
                  <c:v>26140.39999999999</c:v>
                </c:pt>
                <c:pt idx="1371">
                  <c:v>26098.48888888889</c:v>
                </c:pt>
                <c:pt idx="1372">
                  <c:v>26056.48888888889</c:v>
                </c:pt>
                <c:pt idx="1373">
                  <c:v>26014.40000000001</c:v>
                </c:pt>
                <c:pt idx="1374">
                  <c:v>25972.22222222223</c:v>
                </c:pt>
                <c:pt idx="1375">
                  <c:v>25929.95555555555</c:v>
                </c:pt>
                <c:pt idx="1376">
                  <c:v>25887.6</c:v>
                </c:pt>
                <c:pt idx="1377">
                  <c:v>25845.15555555556</c:v>
                </c:pt>
                <c:pt idx="1378">
                  <c:v>25802.62222222223</c:v>
                </c:pt>
                <c:pt idx="1379">
                  <c:v>25759.99999999999</c:v>
                </c:pt>
                <c:pt idx="1380">
                  <c:v>25717.28888888889</c:v>
                </c:pt>
                <c:pt idx="1381">
                  <c:v>25674.48888888889</c:v>
                </c:pt>
                <c:pt idx="1382">
                  <c:v>25631.6</c:v>
                </c:pt>
                <c:pt idx="1383">
                  <c:v>25588.62222222223</c:v>
                </c:pt>
                <c:pt idx="1384">
                  <c:v>25545.55555555555</c:v>
                </c:pt>
                <c:pt idx="1385">
                  <c:v>25502.4</c:v>
                </c:pt>
                <c:pt idx="1386">
                  <c:v>25459.15555555555</c:v>
                </c:pt>
                <c:pt idx="1387">
                  <c:v>25415.82222222223</c:v>
                </c:pt>
                <c:pt idx="1388">
                  <c:v>25372.40000000001</c:v>
                </c:pt>
                <c:pt idx="1389">
                  <c:v>25328.88888888888</c:v>
                </c:pt>
                <c:pt idx="1390">
                  <c:v>25285.28888888889</c:v>
                </c:pt>
                <c:pt idx="1391">
                  <c:v>25241.6</c:v>
                </c:pt>
                <c:pt idx="1392">
                  <c:v>25197.82222222223</c:v>
                </c:pt>
                <c:pt idx="1393">
                  <c:v>25153.95555555555</c:v>
                </c:pt>
                <c:pt idx="1394">
                  <c:v>25110.0</c:v>
                </c:pt>
                <c:pt idx="1395">
                  <c:v>25065.95555555555</c:v>
                </c:pt>
                <c:pt idx="1396">
                  <c:v>25021.82222222222</c:v>
                </c:pt>
                <c:pt idx="1397">
                  <c:v>24977.6</c:v>
                </c:pt>
                <c:pt idx="1398">
                  <c:v>24933.28888888888</c:v>
                </c:pt>
                <c:pt idx="1399">
                  <c:v>24888.8888888889</c:v>
                </c:pt>
                <c:pt idx="1400">
                  <c:v>24844.4</c:v>
                </c:pt>
                <c:pt idx="1401">
                  <c:v>24799.82222222223</c:v>
                </c:pt>
                <c:pt idx="1402">
                  <c:v>24755.15555555555</c:v>
                </c:pt>
                <c:pt idx="1403">
                  <c:v>24710.4</c:v>
                </c:pt>
                <c:pt idx="1404">
                  <c:v>24665.55555555555</c:v>
                </c:pt>
                <c:pt idx="1405">
                  <c:v>24620.62222222222</c:v>
                </c:pt>
                <c:pt idx="1406">
                  <c:v>24575.60000000001</c:v>
                </c:pt>
                <c:pt idx="1407">
                  <c:v>24530.48888888888</c:v>
                </c:pt>
                <c:pt idx="1408">
                  <c:v>24485.28888888889</c:v>
                </c:pt>
                <c:pt idx="1409">
                  <c:v>24440.0</c:v>
                </c:pt>
                <c:pt idx="1410">
                  <c:v>24394.62222222222</c:v>
                </c:pt>
                <c:pt idx="1411">
                  <c:v>24349.15555555555</c:v>
                </c:pt>
                <c:pt idx="1412">
                  <c:v>24303.59999999999</c:v>
                </c:pt>
                <c:pt idx="1413">
                  <c:v>24257.95555555556</c:v>
                </c:pt>
                <c:pt idx="1414">
                  <c:v>24212.22222222222</c:v>
                </c:pt>
                <c:pt idx="1415">
                  <c:v>24166.40000000001</c:v>
                </c:pt>
                <c:pt idx="1416">
                  <c:v>24120.48888888888</c:v>
                </c:pt>
                <c:pt idx="1417">
                  <c:v>24074.48888888888</c:v>
                </c:pt>
                <c:pt idx="1418">
                  <c:v>24028.4</c:v>
                </c:pt>
                <c:pt idx="1419">
                  <c:v>23982.22222222223</c:v>
                </c:pt>
                <c:pt idx="1420">
                  <c:v>23935.95555555556</c:v>
                </c:pt>
                <c:pt idx="1421">
                  <c:v>23889.6</c:v>
                </c:pt>
                <c:pt idx="1422">
                  <c:v>23843.15555555555</c:v>
                </c:pt>
                <c:pt idx="1423">
                  <c:v>23796.62222222222</c:v>
                </c:pt>
                <c:pt idx="1424">
                  <c:v>23750.0</c:v>
                </c:pt>
                <c:pt idx="1425">
                  <c:v>23703.28888888888</c:v>
                </c:pt>
                <c:pt idx="1426">
                  <c:v>23656.48888888888</c:v>
                </c:pt>
                <c:pt idx="1427">
                  <c:v>23609.6</c:v>
                </c:pt>
                <c:pt idx="1428">
                  <c:v>23562.62222222222</c:v>
                </c:pt>
                <c:pt idx="1429">
                  <c:v>23515.55555555556</c:v>
                </c:pt>
                <c:pt idx="1430">
                  <c:v>23468.39999999999</c:v>
                </c:pt>
                <c:pt idx="1431">
                  <c:v>23421.15555555555</c:v>
                </c:pt>
                <c:pt idx="1432">
                  <c:v>23373.82222222222</c:v>
                </c:pt>
                <c:pt idx="1433">
                  <c:v>23326.4</c:v>
                </c:pt>
                <c:pt idx="1434">
                  <c:v>23278.88888888888</c:v>
                </c:pt>
                <c:pt idx="1435">
                  <c:v>23231.28888888889</c:v>
                </c:pt>
                <c:pt idx="1436">
                  <c:v>23183.6</c:v>
                </c:pt>
                <c:pt idx="1437">
                  <c:v>23135.82222222223</c:v>
                </c:pt>
                <c:pt idx="1438">
                  <c:v>23087.95555555556</c:v>
                </c:pt>
                <c:pt idx="1439">
                  <c:v>2304</c:v>
                </c:pt>
                <c:pt idx="1440">
                  <c:v>22991.95555555555</c:v>
                </c:pt>
                <c:pt idx="1441">
                  <c:v>22943.82222222222</c:v>
                </c:pt>
                <c:pt idx="1442">
                  <c:v>22895.6</c:v>
                </c:pt>
                <c:pt idx="1443">
                  <c:v>22847.2888888889</c:v>
                </c:pt>
                <c:pt idx="1444">
                  <c:v>22798.88888888889</c:v>
                </c:pt>
                <c:pt idx="1445">
                  <c:v>22750.4</c:v>
                </c:pt>
                <c:pt idx="1446">
                  <c:v>22701.82222222222</c:v>
                </c:pt>
                <c:pt idx="1447">
                  <c:v>22653.15555555556</c:v>
                </c:pt>
                <c:pt idx="1448">
                  <c:v>22604.39999999999</c:v>
                </c:pt>
                <c:pt idx="1449">
                  <c:v>22555.55555555555</c:v>
                </c:pt>
                <c:pt idx="1450">
                  <c:v>22506.62222222222</c:v>
                </c:pt>
                <c:pt idx="1451">
                  <c:v>22457.6</c:v>
                </c:pt>
                <c:pt idx="1452">
                  <c:v>22408.4888888889</c:v>
                </c:pt>
                <c:pt idx="1453">
                  <c:v>22359.28888888888</c:v>
                </c:pt>
                <c:pt idx="1454">
                  <c:v>22310.0</c:v>
                </c:pt>
                <c:pt idx="1455">
                  <c:v>22260.62222222222</c:v>
                </c:pt>
                <c:pt idx="1456">
                  <c:v>22211.15555555556</c:v>
                </c:pt>
                <c:pt idx="1457">
                  <c:v>22161.59999999999</c:v>
                </c:pt>
                <c:pt idx="1458">
                  <c:v>22111.95555555555</c:v>
                </c:pt>
                <c:pt idx="1459">
                  <c:v>22062.22222222222</c:v>
                </c:pt>
                <c:pt idx="1460">
                  <c:v>22012.4</c:v>
                </c:pt>
                <c:pt idx="1461">
                  <c:v>21962.4888888889</c:v>
                </c:pt>
                <c:pt idx="1462">
                  <c:v>21912.48888888888</c:v>
                </c:pt>
                <c:pt idx="1463">
                  <c:v>21862.4</c:v>
                </c:pt>
                <c:pt idx="1464">
                  <c:v>21812.22222222222</c:v>
                </c:pt>
                <c:pt idx="1465">
                  <c:v>21761.95555555556</c:v>
                </c:pt>
                <c:pt idx="1466">
                  <c:v>21711.60000000001</c:v>
                </c:pt>
                <c:pt idx="1467">
                  <c:v>21661.15555555555</c:v>
                </c:pt>
                <c:pt idx="1468">
                  <c:v>21610.62222222222</c:v>
                </c:pt>
                <c:pt idx="1469">
                  <c:v>21560.0</c:v>
                </c:pt>
                <c:pt idx="1470">
                  <c:v>21509.2888888889</c:v>
                </c:pt>
                <c:pt idx="1471">
                  <c:v>21458.48888888888</c:v>
                </c:pt>
                <c:pt idx="1472">
                  <c:v>21407.6</c:v>
                </c:pt>
                <c:pt idx="1473">
                  <c:v>21356.62222222222</c:v>
                </c:pt>
                <c:pt idx="1474">
                  <c:v>21305.55555555556</c:v>
                </c:pt>
                <c:pt idx="1475">
                  <c:v>21254.40000000001</c:v>
                </c:pt>
                <c:pt idx="1476">
                  <c:v>21203.15555555555</c:v>
                </c:pt>
                <c:pt idx="1477">
                  <c:v>21151.82222222222</c:v>
                </c:pt>
                <c:pt idx="1478">
                  <c:v>21100.4</c:v>
                </c:pt>
                <c:pt idx="1479">
                  <c:v>21048.8888888889</c:v>
                </c:pt>
                <c:pt idx="1480">
                  <c:v>20997.28888888888</c:v>
                </c:pt>
                <c:pt idx="1481">
                  <c:v>20945.59999999999</c:v>
                </c:pt>
                <c:pt idx="1482">
                  <c:v>20893.82222222222</c:v>
                </c:pt>
                <c:pt idx="1483">
                  <c:v>20841.95555555556</c:v>
                </c:pt>
                <c:pt idx="1484">
                  <c:v>20790.00000000001</c:v>
                </c:pt>
                <c:pt idx="1485">
                  <c:v>20737.95555555555</c:v>
                </c:pt>
                <c:pt idx="1486">
                  <c:v>20685.82222222222</c:v>
                </c:pt>
                <c:pt idx="1487">
                  <c:v>20633.6</c:v>
                </c:pt>
                <c:pt idx="1488">
                  <c:v>20581.2888888889</c:v>
                </c:pt>
                <c:pt idx="1489">
                  <c:v>20528.8888888889</c:v>
                </c:pt>
                <c:pt idx="1490">
                  <c:v>20476.4</c:v>
                </c:pt>
                <c:pt idx="1491">
                  <c:v>20423.82222222222</c:v>
                </c:pt>
                <c:pt idx="1492">
                  <c:v>20371.15555555556</c:v>
                </c:pt>
                <c:pt idx="1493">
                  <c:v>20318.40000000001</c:v>
                </c:pt>
                <c:pt idx="1494">
                  <c:v>20265.55555555555</c:v>
                </c:pt>
                <c:pt idx="1495">
                  <c:v>20212.62222222222</c:v>
                </c:pt>
                <c:pt idx="1496">
                  <c:v>20159.6</c:v>
                </c:pt>
                <c:pt idx="1497">
                  <c:v>20106.48888888889</c:v>
                </c:pt>
                <c:pt idx="1498">
                  <c:v>20053.2888888889</c:v>
                </c:pt>
                <c:pt idx="1499">
                  <c:v>2</c:v>
                </c:pt>
                <c:pt idx="1500">
                  <c:v>19946.62222222222</c:v>
                </c:pt>
                <c:pt idx="1501">
                  <c:v>19893.15555555556</c:v>
                </c:pt>
                <c:pt idx="1502">
                  <c:v>19839.60000000001</c:v>
                </c:pt>
                <c:pt idx="1503">
                  <c:v>19785.95555555555</c:v>
                </c:pt>
                <c:pt idx="1504">
                  <c:v>19732.22222222222</c:v>
                </c:pt>
                <c:pt idx="1505">
                  <c:v>19678.4</c:v>
                </c:pt>
                <c:pt idx="1506">
                  <c:v>19624.4888888889</c:v>
                </c:pt>
                <c:pt idx="1507">
                  <c:v>19570.4888888889</c:v>
                </c:pt>
                <c:pt idx="1508">
                  <c:v>19516.39999999999</c:v>
                </c:pt>
                <c:pt idx="1509">
                  <c:v>19462.22222222222</c:v>
                </c:pt>
                <c:pt idx="1510">
                  <c:v>19407.95555555556</c:v>
                </c:pt>
                <c:pt idx="1511">
                  <c:v>19353.6</c:v>
                </c:pt>
                <c:pt idx="1512">
                  <c:v>19299.15555555556</c:v>
                </c:pt>
                <c:pt idx="1513">
                  <c:v>19244.62222222222</c:v>
                </c:pt>
                <c:pt idx="1514">
                  <c:v>19190.0</c:v>
                </c:pt>
                <c:pt idx="1515">
                  <c:v>19135.2888888889</c:v>
                </c:pt>
                <c:pt idx="1516">
                  <c:v>19080.4888888889</c:v>
                </c:pt>
                <c:pt idx="1517">
                  <c:v>19025.6</c:v>
                </c:pt>
                <c:pt idx="1518">
                  <c:v>18970.62222222222</c:v>
                </c:pt>
                <c:pt idx="1519">
                  <c:v>18915.55555555555</c:v>
                </c:pt>
                <c:pt idx="1520">
                  <c:v>18860.40000000001</c:v>
                </c:pt>
                <c:pt idx="1521">
                  <c:v>18805.15555555556</c:v>
                </c:pt>
                <c:pt idx="1522">
                  <c:v>18749.82222222222</c:v>
                </c:pt>
                <c:pt idx="1523">
                  <c:v>18694.4</c:v>
                </c:pt>
                <c:pt idx="1524">
                  <c:v>18638.8888888889</c:v>
                </c:pt>
                <c:pt idx="1525">
                  <c:v>18583.2888888889</c:v>
                </c:pt>
                <c:pt idx="1526">
                  <c:v>18527.59999999999</c:v>
                </c:pt>
                <c:pt idx="1527">
                  <c:v>18471.82222222222</c:v>
                </c:pt>
                <c:pt idx="1528">
                  <c:v>18415.95555555556</c:v>
                </c:pt>
                <c:pt idx="1529">
                  <c:v>18360.0</c:v>
                </c:pt>
                <c:pt idx="1530">
                  <c:v>18303.95555555556</c:v>
                </c:pt>
                <c:pt idx="1531">
                  <c:v>18247.82222222222</c:v>
                </c:pt>
                <c:pt idx="1532">
                  <c:v>18191.6</c:v>
                </c:pt>
                <c:pt idx="1533">
                  <c:v>18135.2888888889</c:v>
                </c:pt>
                <c:pt idx="1534">
                  <c:v>18078.8888888889</c:v>
                </c:pt>
                <c:pt idx="1535">
                  <c:v>18022.39999999999</c:v>
                </c:pt>
                <c:pt idx="1536">
                  <c:v>17965.82222222222</c:v>
                </c:pt>
                <c:pt idx="1537">
                  <c:v>17909.15555555555</c:v>
                </c:pt>
                <c:pt idx="1538">
                  <c:v>17852.4</c:v>
                </c:pt>
                <c:pt idx="1539">
                  <c:v>17795.55555555556</c:v>
                </c:pt>
                <c:pt idx="1540">
                  <c:v>17738.62222222222</c:v>
                </c:pt>
                <c:pt idx="1541">
                  <c:v>17681.59999999999</c:v>
                </c:pt>
                <c:pt idx="1542">
                  <c:v>17624.48888888889</c:v>
                </c:pt>
                <c:pt idx="1543">
                  <c:v>17567.2888888889</c:v>
                </c:pt>
                <c:pt idx="1544">
                  <c:v>17510.0</c:v>
                </c:pt>
                <c:pt idx="1545">
                  <c:v>17452.62222222222</c:v>
                </c:pt>
                <c:pt idx="1546">
                  <c:v>17395.15555555555</c:v>
                </c:pt>
                <c:pt idx="1547">
                  <c:v>17337.6</c:v>
                </c:pt>
                <c:pt idx="1548">
                  <c:v>17279.95555555556</c:v>
                </c:pt>
                <c:pt idx="1549">
                  <c:v>17222.22222222222</c:v>
                </c:pt>
                <c:pt idx="1550">
                  <c:v>17164.4</c:v>
                </c:pt>
                <c:pt idx="1551">
                  <c:v>17106.48888888889</c:v>
                </c:pt>
                <c:pt idx="1552">
                  <c:v>17048.48888888889</c:v>
                </c:pt>
                <c:pt idx="1553">
                  <c:v>16990.40000000001</c:v>
                </c:pt>
                <c:pt idx="1554">
                  <c:v>16932.22222222221</c:v>
                </c:pt>
                <c:pt idx="1555">
                  <c:v>16873.95555555555</c:v>
                </c:pt>
                <c:pt idx="1556">
                  <c:v>16815.6</c:v>
                </c:pt>
                <c:pt idx="1557">
                  <c:v>16757.15555555556</c:v>
                </c:pt>
                <c:pt idx="1558">
                  <c:v>16698.62222222222</c:v>
                </c:pt>
                <c:pt idx="1559">
                  <c:v>1664</c:v>
                </c:pt>
                <c:pt idx="1560">
                  <c:v>16581.28888888889</c:v>
                </c:pt>
                <c:pt idx="1561">
                  <c:v>16522.48888888889</c:v>
                </c:pt>
                <c:pt idx="1562">
                  <c:v>16463.60000000001</c:v>
                </c:pt>
                <c:pt idx="1563">
                  <c:v>16404.62222222222</c:v>
                </c:pt>
                <c:pt idx="1564">
                  <c:v>16345.55555555555</c:v>
                </c:pt>
                <c:pt idx="1565">
                  <c:v>16286.4</c:v>
                </c:pt>
                <c:pt idx="1566">
                  <c:v>16227.15555555556</c:v>
                </c:pt>
                <c:pt idx="1567">
                  <c:v>16167.82222222223</c:v>
                </c:pt>
                <c:pt idx="1568">
                  <c:v>16108.4</c:v>
                </c:pt>
                <c:pt idx="1569">
                  <c:v>16048.88888888889</c:v>
                </c:pt>
                <c:pt idx="1570">
                  <c:v>15989.2888888889</c:v>
                </c:pt>
                <c:pt idx="1571">
                  <c:v>15929.6</c:v>
                </c:pt>
                <c:pt idx="1572">
                  <c:v>15869.82222222222</c:v>
                </c:pt>
                <c:pt idx="1573">
                  <c:v>15809.95555555555</c:v>
                </c:pt>
                <c:pt idx="1574">
                  <c:v>15750.0</c:v>
                </c:pt>
                <c:pt idx="1575">
                  <c:v>15689.95555555556</c:v>
                </c:pt>
                <c:pt idx="1576">
                  <c:v>15629.82222222223</c:v>
                </c:pt>
                <c:pt idx="1577">
                  <c:v>15569.6</c:v>
                </c:pt>
                <c:pt idx="1578">
                  <c:v>15509.28888888889</c:v>
                </c:pt>
                <c:pt idx="1579">
                  <c:v>15448.88888888889</c:v>
                </c:pt>
                <c:pt idx="1580">
                  <c:v>15388.40000000001</c:v>
                </c:pt>
                <c:pt idx="1581">
                  <c:v>15327.82222222222</c:v>
                </c:pt>
                <c:pt idx="1582">
                  <c:v>15267.15555555555</c:v>
                </c:pt>
                <c:pt idx="1583">
                  <c:v>15206.4</c:v>
                </c:pt>
                <c:pt idx="1584">
                  <c:v>15145.55555555556</c:v>
                </c:pt>
                <c:pt idx="1585">
                  <c:v>15084.62222222223</c:v>
                </c:pt>
                <c:pt idx="1586">
                  <c:v>15023.59999999999</c:v>
                </c:pt>
                <c:pt idx="1587">
                  <c:v>14962.48888888889</c:v>
                </c:pt>
                <c:pt idx="1588">
                  <c:v>14901.28888888889</c:v>
                </c:pt>
                <c:pt idx="1589">
                  <c:v>14840.0</c:v>
                </c:pt>
                <c:pt idx="1590">
                  <c:v>14778.62222222223</c:v>
                </c:pt>
                <c:pt idx="1591">
                  <c:v>14717.15555555555</c:v>
                </c:pt>
                <c:pt idx="1592">
                  <c:v>14655.6</c:v>
                </c:pt>
                <c:pt idx="1593">
                  <c:v>14593.95555555556</c:v>
                </c:pt>
                <c:pt idx="1594">
                  <c:v>14532.22222222223</c:v>
                </c:pt>
                <c:pt idx="1595">
                  <c:v>14470.4</c:v>
                </c:pt>
                <c:pt idx="1596">
                  <c:v>14408.48888888889</c:v>
                </c:pt>
                <c:pt idx="1597">
                  <c:v>14346.48888888889</c:v>
                </c:pt>
                <c:pt idx="1598">
                  <c:v>14284.4</c:v>
                </c:pt>
                <c:pt idx="1599">
                  <c:v>14222.22222222223</c:v>
                </c:pt>
                <c:pt idx="1600">
                  <c:v>14159.95555555555</c:v>
                </c:pt>
                <c:pt idx="1601">
                  <c:v>14097.6</c:v>
                </c:pt>
                <c:pt idx="1602">
                  <c:v>14035.15555555556</c:v>
                </c:pt>
                <c:pt idx="1603">
                  <c:v>13972.62222222223</c:v>
                </c:pt>
                <c:pt idx="1604">
                  <c:v>13909.99999999999</c:v>
                </c:pt>
                <c:pt idx="1605">
                  <c:v>13847.28888888889</c:v>
                </c:pt>
                <c:pt idx="1606">
                  <c:v>13784.48888888889</c:v>
                </c:pt>
                <c:pt idx="1607">
                  <c:v>13721.6</c:v>
                </c:pt>
                <c:pt idx="1608">
                  <c:v>13658.62222222223</c:v>
                </c:pt>
                <c:pt idx="1609">
                  <c:v>13595.55555555555</c:v>
                </c:pt>
                <c:pt idx="1610">
                  <c:v>13532.4</c:v>
                </c:pt>
                <c:pt idx="1611">
                  <c:v>13469.15555555556</c:v>
                </c:pt>
                <c:pt idx="1612">
                  <c:v>13405.82222222222</c:v>
                </c:pt>
                <c:pt idx="1613">
                  <c:v>13342.40000000001</c:v>
                </c:pt>
                <c:pt idx="1614">
                  <c:v>13278.88888888889</c:v>
                </c:pt>
                <c:pt idx="1615">
                  <c:v>13215.28888888889</c:v>
                </c:pt>
                <c:pt idx="1616">
                  <c:v>13151.6</c:v>
                </c:pt>
                <c:pt idx="1617">
                  <c:v>13087.82222222223</c:v>
                </c:pt>
                <c:pt idx="1618">
                  <c:v>13023.95555555555</c:v>
                </c:pt>
                <c:pt idx="1619">
                  <c:v>1296</c:v>
                </c:pt>
                <c:pt idx="1620">
                  <c:v>12895.95555555556</c:v>
                </c:pt>
                <c:pt idx="1621">
                  <c:v>12831.82222222222</c:v>
                </c:pt>
                <c:pt idx="1622">
                  <c:v>12767.60000000001</c:v>
                </c:pt>
                <c:pt idx="1623">
                  <c:v>12703.28888888888</c:v>
                </c:pt>
                <c:pt idx="1624">
                  <c:v>12638.88888888889</c:v>
                </c:pt>
                <c:pt idx="1625">
                  <c:v>12574.4</c:v>
                </c:pt>
                <c:pt idx="1626">
                  <c:v>12509.82222222223</c:v>
                </c:pt>
                <c:pt idx="1627">
                  <c:v>12445.15555555555</c:v>
                </c:pt>
                <c:pt idx="1628">
                  <c:v>12380.4</c:v>
                </c:pt>
                <c:pt idx="1629">
                  <c:v>12315.55555555555</c:v>
                </c:pt>
                <c:pt idx="1630">
                  <c:v>12250.62222222223</c:v>
                </c:pt>
                <c:pt idx="1631">
                  <c:v>12185.60000000001</c:v>
                </c:pt>
                <c:pt idx="1632">
                  <c:v>12120.48888888888</c:v>
                </c:pt>
                <c:pt idx="1633">
                  <c:v>12055.28888888889</c:v>
                </c:pt>
                <c:pt idx="1634">
                  <c:v>11990.0</c:v>
                </c:pt>
                <c:pt idx="1635">
                  <c:v>11924.62222222223</c:v>
                </c:pt>
                <c:pt idx="1636">
                  <c:v>11859.15555555555</c:v>
                </c:pt>
                <c:pt idx="1637">
                  <c:v>11793.6</c:v>
                </c:pt>
                <c:pt idx="1638">
                  <c:v>11727.95555555555</c:v>
                </c:pt>
                <c:pt idx="1639">
                  <c:v>11662.22222222222</c:v>
                </c:pt>
                <c:pt idx="1640">
                  <c:v>11596.40000000001</c:v>
                </c:pt>
                <c:pt idx="1641">
                  <c:v>11530.48888888888</c:v>
                </c:pt>
                <c:pt idx="1642">
                  <c:v>11464.48888888889</c:v>
                </c:pt>
                <c:pt idx="1643">
                  <c:v>11398.4</c:v>
                </c:pt>
                <c:pt idx="1644">
                  <c:v>11332.22222222223</c:v>
                </c:pt>
                <c:pt idx="1645">
                  <c:v>11265.95555555556</c:v>
                </c:pt>
                <c:pt idx="1646">
                  <c:v>11199.59999999999</c:v>
                </c:pt>
                <c:pt idx="1647">
                  <c:v>11133.15555555555</c:v>
                </c:pt>
                <c:pt idx="1648">
                  <c:v>11066.62222222222</c:v>
                </c:pt>
                <c:pt idx="1649">
                  <c:v>11000.00000000001</c:v>
                </c:pt>
                <c:pt idx="1650">
                  <c:v>10933.28888888888</c:v>
                </c:pt>
                <c:pt idx="1651">
                  <c:v>10866.48888888889</c:v>
                </c:pt>
                <c:pt idx="1652">
                  <c:v>10799.6</c:v>
                </c:pt>
                <c:pt idx="1653">
                  <c:v>10732.62222222223</c:v>
                </c:pt>
                <c:pt idx="1654">
                  <c:v>10665.55555555556</c:v>
                </c:pt>
                <c:pt idx="1655">
                  <c:v>10598.39999999999</c:v>
                </c:pt>
                <c:pt idx="1656">
                  <c:v>10531.15555555555</c:v>
                </c:pt>
                <c:pt idx="1657">
                  <c:v>10463.82222222222</c:v>
                </c:pt>
                <c:pt idx="1658">
                  <c:v>10396.40000000001</c:v>
                </c:pt>
                <c:pt idx="1659">
                  <c:v>10328.88888888888</c:v>
                </c:pt>
                <c:pt idx="1660">
                  <c:v>10261.28888888888</c:v>
                </c:pt>
                <c:pt idx="1661">
                  <c:v>10193.6</c:v>
                </c:pt>
                <c:pt idx="1662">
                  <c:v>10125.82222222222</c:v>
                </c:pt>
                <c:pt idx="1663">
                  <c:v>10057.95555555556</c:v>
                </c:pt>
                <c:pt idx="1664">
                  <c:v>9989.999999999995</c:v>
                </c:pt>
                <c:pt idx="1665">
                  <c:v>9921.955555555554</c:v>
                </c:pt>
                <c:pt idx="1666">
                  <c:v>9853.822222222222</c:v>
                </c:pt>
                <c:pt idx="1667">
                  <c:v>9785.600000000004</c:v>
                </c:pt>
                <c:pt idx="1668">
                  <c:v>9717.288888888897</c:v>
                </c:pt>
                <c:pt idx="1669">
                  <c:v>9648.888888888883</c:v>
                </c:pt>
                <c:pt idx="1670">
                  <c:v>9580.4</c:v>
                </c:pt>
                <c:pt idx="1671">
                  <c:v>9511.822222222222</c:v>
                </c:pt>
                <c:pt idx="1672">
                  <c:v>9443.155555555562</c:v>
                </c:pt>
                <c:pt idx="1673">
                  <c:v>9374.399999999994</c:v>
                </c:pt>
                <c:pt idx="1674">
                  <c:v>9305.555555555553</c:v>
                </c:pt>
                <c:pt idx="1675">
                  <c:v>9236.622222222224</c:v>
                </c:pt>
                <c:pt idx="1676">
                  <c:v>9167.600000000002</c:v>
                </c:pt>
                <c:pt idx="1677">
                  <c:v>9098.488888888895</c:v>
                </c:pt>
                <c:pt idx="1678">
                  <c:v>9029.288888888882</c:v>
                </c:pt>
                <c:pt idx="1679">
                  <c:v>8959.999999999998</c:v>
                </c:pt>
                <c:pt idx="1680">
                  <c:v>8890.622222222224</c:v>
                </c:pt>
                <c:pt idx="1681">
                  <c:v>8821.15555555556</c:v>
                </c:pt>
                <c:pt idx="1682">
                  <c:v>8751.599999999993</c:v>
                </c:pt>
                <c:pt idx="1683">
                  <c:v>8681.955555555553</c:v>
                </c:pt>
                <c:pt idx="1684">
                  <c:v>8612.22222222222</c:v>
                </c:pt>
                <c:pt idx="1685">
                  <c:v>8542.400000000003</c:v>
                </c:pt>
                <c:pt idx="1686">
                  <c:v>8472.488888888895</c:v>
                </c:pt>
                <c:pt idx="1687">
                  <c:v>8402.488888888883</c:v>
                </c:pt>
                <c:pt idx="1688">
                  <c:v>8332.399999999998</c:v>
                </c:pt>
                <c:pt idx="1689">
                  <c:v>8262.222222222224</c:v>
                </c:pt>
                <c:pt idx="1690">
                  <c:v>8191.95555555556</c:v>
                </c:pt>
                <c:pt idx="1691">
                  <c:v>8121.600000000007</c:v>
                </c:pt>
                <c:pt idx="1692">
                  <c:v>8051.15555555555</c:v>
                </c:pt>
                <c:pt idx="1693">
                  <c:v>7980.62222222222</c:v>
                </c:pt>
                <c:pt idx="1694">
                  <c:v>7910.000000000002</c:v>
                </c:pt>
                <c:pt idx="1695">
                  <c:v>7839.288888888895</c:v>
                </c:pt>
                <c:pt idx="1696">
                  <c:v>7768.488888888883</c:v>
                </c:pt>
                <c:pt idx="1697">
                  <c:v>7697.599999999997</c:v>
                </c:pt>
                <c:pt idx="1698">
                  <c:v>7626.622222222222</c:v>
                </c:pt>
                <c:pt idx="1699">
                  <c:v>7555.55555555556</c:v>
                </c:pt>
                <c:pt idx="1700">
                  <c:v>7484.400000000006</c:v>
                </c:pt>
                <c:pt idx="1701">
                  <c:v>7413.15555555555</c:v>
                </c:pt>
                <c:pt idx="1702">
                  <c:v>7341.82222222222</c:v>
                </c:pt>
                <c:pt idx="1703">
                  <c:v>7270.400000000002</c:v>
                </c:pt>
                <c:pt idx="1704">
                  <c:v>7198.888888888894</c:v>
                </c:pt>
                <c:pt idx="1705">
                  <c:v>7127.288888888882</c:v>
                </c:pt>
                <c:pt idx="1706">
                  <c:v>7055.599999999996</c:v>
                </c:pt>
                <c:pt idx="1707">
                  <c:v>6983.82222222222</c:v>
                </c:pt>
                <c:pt idx="1708">
                  <c:v>6911.955555555558</c:v>
                </c:pt>
                <c:pt idx="1709">
                  <c:v>6840.000000000006</c:v>
                </c:pt>
                <c:pt idx="1710">
                  <c:v>6767.95555555555</c:v>
                </c:pt>
                <c:pt idx="1711">
                  <c:v>6695.82222222222</c:v>
                </c:pt>
                <c:pt idx="1712">
                  <c:v>6623.6</c:v>
                </c:pt>
                <c:pt idx="1713">
                  <c:v>6551.288888888893</c:v>
                </c:pt>
                <c:pt idx="1714">
                  <c:v>6478.888888888896</c:v>
                </c:pt>
                <c:pt idx="1715">
                  <c:v>6406.399999999995</c:v>
                </c:pt>
                <c:pt idx="1716">
                  <c:v>6333.82222222222</c:v>
                </c:pt>
                <c:pt idx="1717">
                  <c:v>6261.155555555557</c:v>
                </c:pt>
                <c:pt idx="1718">
                  <c:v>6188.400000000006</c:v>
                </c:pt>
                <c:pt idx="1719">
                  <c:v>6115.555555555548</c:v>
                </c:pt>
                <c:pt idx="1720">
                  <c:v>6042.622222222218</c:v>
                </c:pt>
                <c:pt idx="1721">
                  <c:v>5969.6</c:v>
                </c:pt>
                <c:pt idx="1722">
                  <c:v>5896.488888888893</c:v>
                </c:pt>
                <c:pt idx="1723">
                  <c:v>5823.288888888896</c:v>
                </c:pt>
                <c:pt idx="1724">
                  <c:v>5749.999999999995</c:v>
                </c:pt>
                <c:pt idx="1725">
                  <c:v>5676.62222222222</c:v>
                </c:pt>
                <c:pt idx="1726">
                  <c:v>5603.155555555556</c:v>
                </c:pt>
                <c:pt idx="1727">
                  <c:v>5529.600000000005</c:v>
                </c:pt>
                <c:pt idx="1728">
                  <c:v>5455.955555555548</c:v>
                </c:pt>
                <c:pt idx="1729">
                  <c:v>5382.222222222218</c:v>
                </c:pt>
                <c:pt idx="1730">
                  <c:v>5308.4</c:v>
                </c:pt>
                <c:pt idx="1731">
                  <c:v>5234.488888888892</c:v>
                </c:pt>
                <c:pt idx="1732">
                  <c:v>5160.488888888895</c:v>
                </c:pt>
                <c:pt idx="1733">
                  <c:v>5086.399999999994</c:v>
                </c:pt>
                <c:pt idx="1734">
                  <c:v>5012.22222222222</c:v>
                </c:pt>
                <c:pt idx="1735">
                  <c:v>4937.955555555557</c:v>
                </c:pt>
                <c:pt idx="1736">
                  <c:v>4863.600000000004</c:v>
                </c:pt>
                <c:pt idx="1737">
                  <c:v>4789.155555555563</c:v>
                </c:pt>
                <c:pt idx="1738">
                  <c:v>4714.622222222217</c:v>
                </c:pt>
                <c:pt idx="1739">
                  <c:v>464</c:v>
                </c:pt>
                <c:pt idx="1740">
                  <c:v>4565.288888888891</c:v>
                </c:pt>
                <c:pt idx="1741">
                  <c:v>4490.488888888895</c:v>
                </c:pt>
                <c:pt idx="1742">
                  <c:v>4415.599999999993</c:v>
                </c:pt>
                <c:pt idx="1743">
                  <c:v>4340.622222222218</c:v>
                </c:pt>
                <c:pt idx="1744">
                  <c:v>4265.555555555556</c:v>
                </c:pt>
                <c:pt idx="1745">
                  <c:v>4190.400000000004</c:v>
                </c:pt>
                <c:pt idx="1746">
                  <c:v>4115.155555555562</c:v>
                </c:pt>
                <c:pt idx="1747">
                  <c:v>4039.822222222218</c:v>
                </c:pt>
                <c:pt idx="1748">
                  <c:v>3964.399999999999</c:v>
                </c:pt>
                <c:pt idx="1749">
                  <c:v>3888.888888888891</c:v>
                </c:pt>
                <c:pt idx="1750">
                  <c:v>3813.288888888894</c:v>
                </c:pt>
                <c:pt idx="1751">
                  <c:v>3737.599999999994</c:v>
                </c:pt>
                <c:pt idx="1752">
                  <c:v>3661.822222222218</c:v>
                </c:pt>
                <c:pt idx="1753">
                  <c:v>3585.955555555555</c:v>
                </c:pt>
                <c:pt idx="1754">
                  <c:v>3510.000000000003</c:v>
                </c:pt>
                <c:pt idx="1755">
                  <c:v>3433.955555555562</c:v>
                </c:pt>
                <c:pt idx="1756">
                  <c:v>3357.822222222217</c:v>
                </c:pt>
                <c:pt idx="1757">
                  <c:v>3281.599999999998</c:v>
                </c:pt>
                <c:pt idx="1758">
                  <c:v>3205.28888888889</c:v>
                </c:pt>
                <c:pt idx="1759">
                  <c:v>3128.888888888894</c:v>
                </c:pt>
                <c:pt idx="1760">
                  <c:v>3052.399999999992</c:v>
                </c:pt>
                <c:pt idx="1761">
                  <c:v>2975.822222222218</c:v>
                </c:pt>
                <c:pt idx="1762">
                  <c:v>2899.155555555554</c:v>
                </c:pt>
                <c:pt idx="1763">
                  <c:v>2822.400000000002</c:v>
                </c:pt>
                <c:pt idx="1764">
                  <c:v>2745.555555555561</c:v>
                </c:pt>
                <c:pt idx="1765">
                  <c:v>2668.622222222216</c:v>
                </c:pt>
                <c:pt idx="1766">
                  <c:v>2591.599999999997</c:v>
                </c:pt>
                <c:pt idx="1767">
                  <c:v>2514.488888888889</c:v>
                </c:pt>
                <c:pt idx="1768">
                  <c:v>2437.288888888893</c:v>
                </c:pt>
                <c:pt idx="1769">
                  <c:v>2360.000000000007</c:v>
                </c:pt>
                <c:pt idx="1770">
                  <c:v>2282.622222222217</c:v>
                </c:pt>
                <c:pt idx="1771">
                  <c:v>2205.155555555554</c:v>
                </c:pt>
                <c:pt idx="1772">
                  <c:v>2127.600000000002</c:v>
                </c:pt>
                <c:pt idx="1773">
                  <c:v>2049.95555555556</c:v>
                </c:pt>
                <c:pt idx="1774">
                  <c:v>1972.222222222215</c:v>
                </c:pt>
                <c:pt idx="1775">
                  <c:v>1894.399999999996</c:v>
                </c:pt>
                <c:pt idx="1776">
                  <c:v>1816.488888888889</c:v>
                </c:pt>
                <c:pt idx="1777">
                  <c:v>1738.488888888892</c:v>
                </c:pt>
                <c:pt idx="1778">
                  <c:v>1660.400000000007</c:v>
                </c:pt>
                <c:pt idx="1779">
                  <c:v>1582.222222222217</c:v>
                </c:pt>
                <c:pt idx="1780">
                  <c:v>1503.955555555553</c:v>
                </c:pt>
                <c:pt idx="1781">
                  <c:v>1425.600000000001</c:v>
                </c:pt>
                <c:pt idx="1782">
                  <c:v>1347.15555555556</c:v>
                </c:pt>
                <c:pt idx="1783">
                  <c:v>1268.622222222215</c:v>
                </c:pt>
                <c:pt idx="1784">
                  <c:v>1189.999999999996</c:v>
                </c:pt>
                <c:pt idx="1785">
                  <c:v>1111.288888888888</c:v>
                </c:pt>
                <c:pt idx="1786">
                  <c:v>1032.488888888892</c:v>
                </c:pt>
                <c:pt idx="1787">
                  <c:v>953.6000000000062</c:v>
                </c:pt>
                <c:pt idx="1788">
                  <c:v>874.622222222216</c:v>
                </c:pt>
                <c:pt idx="1789">
                  <c:v>795.5555555555528</c:v>
                </c:pt>
                <c:pt idx="1790">
                  <c:v>716.4000000000005</c:v>
                </c:pt>
                <c:pt idx="1791">
                  <c:v>637.1555555555597</c:v>
                </c:pt>
                <c:pt idx="1792">
                  <c:v>557.8222222222299</c:v>
                </c:pt>
                <c:pt idx="1793">
                  <c:v>478.3999999999951</c:v>
                </c:pt>
                <c:pt idx="1794">
                  <c:v>398.8888888888875</c:v>
                </c:pt>
                <c:pt idx="1795">
                  <c:v>319.2888888888909</c:v>
                </c:pt>
                <c:pt idx="1796">
                  <c:v>239.6000000000055</c:v>
                </c:pt>
                <c:pt idx="1797">
                  <c:v>159.8222222222153</c:v>
                </c:pt>
                <c:pt idx="1798">
                  <c:v>79.95555555555208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  <c:pt idx="2001">
                  <c:v>0.0</c:v>
                </c:pt>
                <c:pt idx="2002">
                  <c:v>0.0</c:v>
                </c:pt>
                <c:pt idx="2003">
                  <c:v>0.0</c:v>
                </c:pt>
                <c:pt idx="2004">
                  <c:v>0.0</c:v>
                </c:pt>
                <c:pt idx="2005">
                  <c:v>0.0</c:v>
                </c:pt>
                <c:pt idx="2006">
                  <c:v>0.0</c:v>
                </c:pt>
                <c:pt idx="2007">
                  <c:v>0.0</c:v>
                </c:pt>
                <c:pt idx="2008">
                  <c:v>0.0</c:v>
                </c:pt>
                <c:pt idx="2009">
                  <c:v>0.0</c:v>
                </c:pt>
                <c:pt idx="2010">
                  <c:v>0.0</c:v>
                </c:pt>
                <c:pt idx="2011">
                  <c:v>0.0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</c:v>
                </c:pt>
                <c:pt idx="2017">
                  <c:v>0.0</c:v>
                </c:pt>
                <c:pt idx="2018">
                  <c:v>0.0</c:v>
                </c:pt>
                <c:pt idx="2019">
                  <c:v>0.0</c:v>
                </c:pt>
                <c:pt idx="2020">
                  <c:v>0.0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</c:v>
                </c:pt>
                <c:pt idx="2031">
                  <c:v>0.0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</c:v>
                </c:pt>
                <c:pt idx="2036">
                  <c:v>0.0</c:v>
                </c:pt>
                <c:pt idx="2037">
                  <c:v>0.0</c:v>
                </c:pt>
                <c:pt idx="2038">
                  <c:v>0.0</c:v>
                </c:pt>
                <c:pt idx="2039">
                  <c:v>0.0</c:v>
                </c:pt>
                <c:pt idx="2040">
                  <c:v>0.0</c:v>
                </c:pt>
                <c:pt idx="2041">
                  <c:v>0.0</c:v>
                </c:pt>
                <c:pt idx="2042">
                  <c:v>0.0</c:v>
                </c:pt>
                <c:pt idx="2043">
                  <c:v>0.0</c:v>
                </c:pt>
                <c:pt idx="2044">
                  <c:v>0.0</c:v>
                </c:pt>
                <c:pt idx="2045">
                  <c:v>0.0</c:v>
                </c:pt>
                <c:pt idx="2046">
                  <c:v>0.0</c:v>
                </c:pt>
                <c:pt idx="2047">
                  <c:v>0.0</c:v>
                </c:pt>
                <c:pt idx="2048">
                  <c:v>0.0</c:v>
                </c:pt>
                <c:pt idx="2049">
                  <c:v>0.0</c:v>
                </c:pt>
                <c:pt idx="2050">
                  <c:v>0.0</c:v>
                </c:pt>
                <c:pt idx="2051">
                  <c:v>0.0</c:v>
                </c:pt>
                <c:pt idx="2052">
                  <c:v>0.0</c:v>
                </c:pt>
                <c:pt idx="2053">
                  <c:v>0.0</c:v>
                </c:pt>
                <c:pt idx="2054">
                  <c:v>0.0</c:v>
                </c:pt>
                <c:pt idx="2055">
                  <c:v>0.0</c:v>
                </c:pt>
                <c:pt idx="2056">
                  <c:v>0.0</c:v>
                </c:pt>
                <c:pt idx="2057">
                  <c:v>0.0</c:v>
                </c:pt>
                <c:pt idx="2058">
                  <c:v>0.0</c:v>
                </c:pt>
                <c:pt idx="2059">
                  <c:v>0.0</c:v>
                </c:pt>
                <c:pt idx="2060">
                  <c:v>0.0</c:v>
                </c:pt>
                <c:pt idx="2061">
                  <c:v>0.0</c:v>
                </c:pt>
                <c:pt idx="2062">
                  <c:v>0.0</c:v>
                </c:pt>
                <c:pt idx="2063">
                  <c:v>0.0</c:v>
                </c:pt>
                <c:pt idx="2064">
                  <c:v>0.0</c:v>
                </c:pt>
                <c:pt idx="2065">
                  <c:v>0.0</c:v>
                </c:pt>
                <c:pt idx="2066">
                  <c:v>0.0</c:v>
                </c:pt>
                <c:pt idx="2067">
                  <c:v>0.0</c:v>
                </c:pt>
                <c:pt idx="2068">
                  <c:v>0.0</c:v>
                </c:pt>
                <c:pt idx="2069">
                  <c:v>0.0</c:v>
                </c:pt>
                <c:pt idx="2070">
                  <c:v>0.0</c:v>
                </c:pt>
                <c:pt idx="2071">
                  <c:v>0.0</c:v>
                </c:pt>
                <c:pt idx="2072">
                  <c:v>0.0</c:v>
                </c:pt>
                <c:pt idx="2073">
                  <c:v>0.0</c:v>
                </c:pt>
                <c:pt idx="2074">
                  <c:v>0.0</c:v>
                </c:pt>
                <c:pt idx="2075">
                  <c:v>0.0</c:v>
                </c:pt>
                <c:pt idx="2076">
                  <c:v>0.0</c:v>
                </c:pt>
                <c:pt idx="2077">
                  <c:v>0.0</c:v>
                </c:pt>
                <c:pt idx="2078">
                  <c:v>0.0</c:v>
                </c:pt>
                <c:pt idx="2079">
                  <c:v>0.0</c:v>
                </c:pt>
                <c:pt idx="2080">
                  <c:v>0.0</c:v>
                </c:pt>
                <c:pt idx="2081">
                  <c:v>0.0</c:v>
                </c:pt>
                <c:pt idx="2082">
                  <c:v>0.0</c:v>
                </c:pt>
                <c:pt idx="2083">
                  <c:v>0.0</c:v>
                </c:pt>
                <c:pt idx="2084">
                  <c:v>0.0</c:v>
                </c:pt>
                <c:pt idx="2085">
                  <c:v>0.0</c:v>
                </c:pt>
                <c:pt idx="2086">
                  <c:v>0.0</c:v>
                </c:pt>
                <c:pt idx="2087">
                  <c:v>0.0</c:v>
                </c:pt>
                <c:pt idx="2088">
                  <c:v>0.0</c:v>
                </c:pt>
                <c:pt idx="2089">
                  <c:v>0.0</c:v>
                </c:pt>
                <c:pt idx="2090">
                  <c:v>0.0</c:v>
                </c:pt>
                <c:pt idx="2091">
                  <c:v>0.0</c:v>
                </c:pt>
                <c:pt idx="2092">
                  <c:v>0.0</c:v>
                </c:pt>
                <c:pt idx="2093">
                  <c:v>0.0</c:v>
                </c:pt>
                <c:pt idx="2094">
                  <c:v>0.0</c:v>
                </c:pt>
                <c:pt idx="2095">
                  <c:v>0.0</c:v>
                </c:pt>
                <c:pt idx="2096">
                  <c:v>0.0</c:v>
                </c:pt>
                <c:pt idx="2097">
                  <c:v>0.0</c:v>
                </c:pt>
                <c:pt idx="2098">
                  <c:v>0.0</c:v>
                </c:pt>
                <c:pt idx="2099">
                  <c:v>0.0</c:v>
                </c:pt>
                <c:pt idx="2100">
                  <c:v>0.0</c:v>
                </c:pt>
                <c:pt idx="2101">
                  <c:v>0.0</c:v>
                </c:pt>
                <c:pt idx="2102">
                  <c:v>0.0</c:v>
                </c:pt>
                <c:pt idx="2103">
                  <c:v>0.0</c:v>
                </c:pt>
                <c:pt idx="2104">
                  <c:v>0.0</c:v>
                </c:pt>
                <c:pt idx="2105">
                  <c:v>0.0</c:v>
                </c:pt>
                <c:pt idx="2106">
                  <c:v>0.0</c:v>
                </c:pt>
                <c:pt idx="2107">
                  <c:v>0.0</c:v>
                </c:pt>
                <c:pt idx="2108">
                  <c:v>0.0</c:v>
                </c:pt>
                <c:pt idx="2109">
                  <c:v>0.0</c:v>
                </c:pt>
                <c:pt idx="2110">
                  <c:v>0.0</c:v>
                </c:pt>
                <c:pt idx="2111">
                  <c:v>0.0</c:v>
                </c:pt>
                <c:pt idx="2112">
                  <c:v>0.0</c:v>
                </c:pt>
                <c:pt idx="2113">
                  <c:v>0.0</c:v>
                </c:pt>
                <c:pt idx="2114">
                  <c:v>0.0</c:v>
                </c:pt>
                <c:pt idx="2115">
                  <c:v>0.0</c:v>
                </c:pt>
                <c:pt idx="2116">
                  <c:v>0.0</c:v>
                </c:pt>
                <c:pt idx="2117">
                  <c:v>0.0</c:v>
                </c:pt>
                <c:pt idx="2118">
                  <c:v>0.0</c:v>
                </c:pt>
                <c:pt idx="2119">
                  <c:v>0.0</c:v>
                </c:pt>
                <c:pt idx="2120">
                  <c:v>0.0</c:v>
                </c:pt>
                <c:pt idx="2121">
                  <c:v>0.0</c:v>
                </c:pt>
                <c:pt idx="2122">
                  <c:v>0.0</c:v>
                </c:pt>
                <c:pt idx="2123">
                  <c:v>0.0</c:v>
                </c:pt>
                <c:pt idx="2124">
                  <c:v>0.0</c:v>
                </c:pt>
                <c:pt idx="2125">
                  <c:v>0.0</c:v>
                </c:pt>
                <c:pt idx="2126">
                  <c:v>0.0</c:v>
                </c:pt>
                <c:pt idx="2127">
                  <c:v>0.0</c:v>
                </c:pt>
                <c:pt idx="2128">
                  <c:v>0.0</c:v>
                </c:pt>
                <c:pt idx="2129">
                  <c:v>0.0</c:v>
                </c:pt>
                <c:pt idx="2130">
                  <c:v>0.0</c:v>
                </c:pt>
                <c:pt idx="2131">
                  <c:v>0.0</c:v>
                </c:pt>
                <c:pt idx="2132">
                  <c:v>0.0</c:v>
                </c:pt>
                <c:pt idx="2133">
                  <c:v>0.0</c:v>
                </c:pt>
                <c:pt idx="2134">
                  <c:v>0.0</c:v>
                </c:pt>
                <c:pt idx="2135">
                  <c:v>0.0</c:v>
                </c:pt>
                <c:pt idx="2136">
                  <c:v>0.0</c:v>
                </c:pt>
                <c:pt idx="2137">
                  <c:v>0.0</c:v>
                </c:pt>
                <c:pt idx="2138">
                  <c:v>0.0</c:v>
                </c:pt>
                <c:pt idx="2139">
                  <c:v>0.0</c:v>
                </c:pt>
                <c:pt idx="2140">
                  <c:v>0.0</c:v>
                </c:pt>
                <c:pt idx="2141">
                  <c:v>0.0</c:v>
                </c:pt>
                <c:pt idx="2142">
                  <c:v>0.0</c:v>
                </c:pt>
                <c:pt idx="2143">
                  <c:v>0.0</c:v>
                </c:pt>
                <c:pt idx="2144">
                  <c:v>0.0</c:v>
                </c:pt>
                <c:pt idx="2145">
                  <c:v>0.0</c:v>
                </c:pt>
                <c:pt idx="2146">
                  <c:v>0.0</c:v>
                </c:pt>
                <c:pt idx="2147">
                  <c:v>0.0</c:v>
                </c:pt>
                <c:pt idx="2148">
                  <c:v>0.0</c:v>
                </c:pt>
                <c:pt idx="2149">
                  <c:v>0.0</c:v>
                </c:pt>
                <c:pt idx="2150">
                  <c:v>0.0</c:v>
                </c:pt>
                <c:pt idx="2151">
                  <c:v>0.0</c:v>
                </c:pt>
                <c:pt idx="2152">
                  <c:v>0.0</c:v>
                </c:pt>
                <c:pt idx="2153">
                  <c:v>0.0</c:v>
                </c:pt>
                <c:pt idx="2154">
                  <c:v>0.0</c:v>
                </c:pt>
                <c:pt idx="2155">
                  <c:v>0.0</c:v>
                </c:pt>
                <c:pt idx="2156">
                  <c:v>0.0</c:v>
                </c:pt>
                <c:pt idx="2157">
                  <c:v>0.0</c:v>
                </c:pt>
                <c:pt idx="2158">
                  <c:v>0.0</c:v>
                </c:pt>
                <c:pt idx="2159">
                  <c:v>0.0</c:v>
                </c:pt>
                <c:pt idx="2160">
                  <c:v>0.0</c:v>
                </c:pt>
                <c:pt idx="2161">
                  <c:v>0.0</c:v>
                </c:pt>
                <c:pt idx="2162">
                  <c:v>0.0</c:v>
                </c:pt>
                <c:pt idx="2163">
                  <c:v>0.0</c:v>
                </c:pt>
                <c:pt idx="2164">
                  <c:v>0.0</c:v>
                </c:pt>
                <c:pt idx="2165">
                  <c:v>0.0</c:v>
                </c:pt>
                <c:pt idx="2166">
                  <c:v>0.0</c:v>
                </c:pt>
                <c:pt idx="2167">
                  <c:v>0.0</c:v>
                </c:pt>
                <c:pt idx="2168">
                  <c:v>0.0</c:v>
                </c:pt>
                <c:pt idx="2169">
                  <c:v>0.0</c:v>
                </c:pt>
                <c:pt idx="2170">
                  <c:v>0.0</c:v>
                </c:pt>
                <c:pt idx="2171">
                  <c:v>0.0</c:v>
                </c:pt>
                <c:pt idx="2172">
                  <c:v>0.0</c:v>
                </c:pt>
                <c:pt idx="2173">
                  <c:v>0.0</c:v>
                </c:pt>
                <c:pt idx="2174">
                  <c:v>0.0</c:v>
                </c:pt>
                <c:pt idx="2175">
                  <c:v>0.0</c:v>
                </c:pt>
                <c:pt idx="2176">
                  <c:v>0.0</c:v>
                </c:pt>
                <c:pt idx="2177">
                  <c:v>0.0</c:v>
                </c:pt>
                <c:pt idx="2178">
                  <c:v>0.0</c:v>
                </c:pt>
                <c:pt idx="2179">
                  <c:v>0.0</c:v>
                </c:pt>
                <c:pt idx="2180">
                  <c:v>0.0</c:v>
                </c:pt>
                <c:pt idx="2181">
                  <c:v>0.0</c:v>
                </c:pt>
                <c:pt idx="2182">
                  <c:v>0.0</c:v>
                </c:pt>
                <c:pt idx="2183">
                  <c:v>0.0</c:v>
                </c:pt>
                <c:pt idx="2184">
                  <c:v>0.0</c:v>
                </c:pt>
                <c:pt idx="2185">
                  <c:v>0.0</c:v>
                </c:pt>
                <c:pt idx="2186">
                  <c:v>0.0</c:v>
                </c:pt>
                <c:pt idx="2187">
                  <c:v>0.0</c:v>
                </c:pt>
                <c:pt idx="2188">
                  <c:v>0.0</c:v>
                </c:pt>
                <c:pt idx="2189">
                  <c:v>0.0</c:v>
                </c:pt>
                <c:pt idx="2190">
                  <c:v>0.0</c:v>
                </c:pt>
                <c:pt idx="2191">
                  <c:v>0.0</c:v>
                </c:pt>
                <c:pt idx="2192">
                  <c:v>0.0</c:v>
                </c:pt>
                <c:pt idx="2193">
                  <c:v>0.0</c:v>
                </c:pt>
                <c:pt idx="2194">
                  <c:v>0.0</c:v>
                </c:pt>
                <c:pt idx="2195">
                  <c:v>0.0</c:v>
                </c:pt>
                <c:pt idx="2196">
                  <c:v>0.0</c:v>
                </c:pt>
                <c:pt idx="2197">
                  <c:v>0.0</c:v>
                </c:pt>
                <c:pt idx="2198">
                  <c:v>0.0</c:v>
                </c:pt>
                <c:pt idx="2199">
                  <c:v>0.0</c:v>
                </c:pt>
                <c:pt idx="2200">
                  <c:v>0.0</c:v>
                </c:pt>
                <c:pt idx="2201">
                  <c:v>0.0</c:v>
                </c:pt>
                <c:pt idx="2202">
                  <c:v>0.0</c:v>
                </c:pt>
                <c:pt idx="2203">
                  <c:v>0.0</c:v>
                </c:pt>
                <c:pt idx="2204">
                  <c:v>0.0</c:v>
                </c:pt>
                <c:pt idx="2205">
                  <c:v>0.0</c:v>
                </c:pt>
                <c:pt idx="2206">
                  <c:v>0.0</c:v>
                </c:pt>
                <c:pt idx="2207">
                  <c:v>0.0</c:v>
                </c:pt>
                <c:pt idx="2208">
                  <c:v>0.0</c:v>
                </c:pt>
                <c:pt idx="2209">
                  <c:v>0.0</c:v>
                </c:pt>
                <c:pt idx="2210">
                  <c:v>0.0</c:v>
                </c:pt>
                <c:pt idx="2211">
                  <c:v>0.0</c:v>
                </c:pt>
                <c:pt idx="2212">
                  <c:v>0.0</c:v>
                </c:pt>
                <c:pt idx="2213">
                  <c:v>0.0</c:v>
                </c:pt>
                <c:pt idx="2214">
                  <c:v>0.0</c:v>
                </c:pt>
                <c:pt idx="2215">
                  <c:v>0.0</c:v>
                </c:pt>
                <c:pt idx="2216">
                  <c:v>0.0</c:v>
                </c:pt>
                <c:pt idx="2217">
                  <c:v>0.0</c:v>
                </c:pt>
                <c:pt idx="2218">
                  <c:v>0.0</c:v>
                </c:pt>
                <c:pt idx="2219">
                  <c:v>0.0</c:v>
                </c:pt>
                <c:pt idx="2220">
                  <c:v>0.0</c:v>
                </c:pt>
                <c:pt idx="2221">
                  <c:v>0.0</c:v>
                </c:pt>
                <c:pt idx="2222">
                  <c:v>0.0</c:v>
                </c:pt>
                <c:pt idx="2223">
                  <c:v>0.0</c:v>
                </c:pt>
                <c:pt idx="2224">
                  <c:v>0.0</c:v>
                </c:pt>
                <c:pt idx="2225">
                  <c:v>0.0</c:v>
                </c:pt>
                <c:pt idx="2226">
                  <c:v>0.0</c:v>
                </c:pt>
                <c:pt idx="2227">
                  <c:v>0.0</c:v>
                </c:pt>
                <c:pt idx="2228">
                  <c:v>0.0</c:v>
                </c:pt>
                <c:pt idx="2229">
                  <c:v>0.0</c:v>
                </c:pt>
                <c:pt idx="2230">
                  <c:v>0.0</c:v>
                </c:pt>
                <c:pt idx="2231">
                  <c:v>0.0</c:v>
                </c:pt>
                <c:pt idx="2232">
                  <c:v>0.0</c:v>
                </c:pt>
                <c:pt idx="2233">
                  <c:v>0.0</c:v>
                </c:pt>
                <c:pt idx="2234">
                  <c:v>0.0</c:v>
                </c:pt>
                <c:pt idx="2235">
                  <c:v>0.0</c:v>
                </c:pt>
                <c:pt idx="2236">
                  <c:v>0.0</c:v>
                </c:pt>
                <c:pt idx="2237">
                  <c:v>0.0</c:v>
                </c:pt>
                <c:pt idx="2238">
                  <c:v>0.0</c:v>
                </c:pt>
                <c:pt idx="2239">
                  <c:v>0.0</c:v>
                </c:pt>
                <c:pt idx="2240">
                  <c:v>0.0</c:v>
                </c:pt>
                <c:pt idx="2241">
                  <c:v>0.0</c:v>
                </c:pt>
                <c:pt idx="2242">
                  <c:v>0.0</c:v>
                </c:pt>
                <c:pt idx="2243">
                  <c:v>0.0</c:v>
                </c:pt>
                <c:pt idx="2244">
                  <c:v>0.0</c:v>
                </c:pt>
                <c:pt idx="2245">
                  <c:v>0.0</c:v>
                </c:pt>
                <c:pt idx="2246">
                  <c:v>0.0</c:v>
                </c:pt>
                <c:pt idx="2247">
                  <c:v>0.0</c:v>
                </c:pt>
                <c:pt idx="2248">
                  <c:v>0.0</c:v>
                </c:pt>
                <c:pt idx="2249">
                  <c:v>0.0</c:v>
                </c:pt>
                <c:pt idx="2250">
                  <c:v>0.0</c:v>
                </c:pt>
                <c:pt idx="2251">
                  <c:v>0.0</c:v>
                </c:pt>
                <c:pt idx="2252">
                  <c:v>0.0</c:v>
                </c:pt>
                <c:pt idx="2253">
                  <c:v>0.0</c:v>
                </c:pt>
                <c:pt idx="2254">
                  <c:v>0.0</c:v>
                </c:pt>
                <c:pt idx="2255">
                  <c:v>0.0</c:v>
                </c:pt>
                <c:pt idx="2256">
                  <c:v>0.0</c:v>
                </c:pt>
                <c:pt idx="2257">
                  <c:v>0.0</c:v>
                </c:pt>
                <c:pt idx="2258">
                  <c:v>0.0</c:v>
                </c:pt>
                <c:pt idx="2259">
                  <c:v>0.0</c:v>
                </c:pt>
                <c:pt idx="2260">
                  <c:v>0.0</c:v>
                </c:pt>
                <c:pt idx="2261">
                  <c:v>0.0</c:v>
                </c:pt>
                <c:pt idx="2262">
                  <c:v>0.0</c:v>
                </c:pt>
                <c:pt idx="2263">
                  <c:v>0.0</c:v>
                </c:pt>
                <c:pt idx="2264">
                  <c:v>0.0</c:v>
                </c:pt>
                <c:pt idx="2265">
                  <c:v>0.0</c:v>
                </c:pt>
                <c:pt idx="2266">
                  <c:v>0.0</c:v>
                </c:pt>
                <c:pt idx="2267">
                  <c:v>0.0</c:v>
                </c:pt>
                <c:pt idx="2268">
                  <c:v>0.0</c:v>
                </c:pt>
                <c:pt idx="2269">
                  <c:v>0.0</c:v>
                </c:pt>
                <c:pt idx="2270">
                  <c:v>0.0</c:v>
                </c:pt>
                <c:pt idx="2271">
                  <c:v>0.0</c:v>
                </c:pt>
                <c:pt idx="2272">
                  <c:v>0.0</c:v>
                </c:pt>
                <c:pt idx="2273">
                  <c:v>0.0</c:v>
                </c:pt>
                <c:pt idx="2274">
                  <c:v>0.0</c:v>
                </c:pt>
                <c:pt idx="2275">
                  <c:v>0.0</c:v>
                </c:pt>
                <c:pt idx="2276">
                  <c:v>0.0</c:v>
                </c:pt>
                <c:pt idx="2277">
                  <c:v>0.0</c:v>
                </c:pt>
                <c:pt idx="2278">
                  <c:v>0.0</c:v>
                </c:pt>
                <c:pt idx="2279">
                  <c:v>0.0</c:v>
                </c:pt>
                <c:pt idx="2280">
                  <c:v>0.0</c:v>
                </c:pt>
                <c:pt idx="2281">
                  <c:v>0.0</c:v>
                </c:pt>
                <c:pt idx="2282">
                  <c:v>0.0</c:v>
                </c:pt>
                <c:pt idx="2283">
                  <c:v>0.0</c:v>
                </c:pt>
                <c:pt idx="2284">
                  <c:v>0.0</c:v>
                </c:pt>
                <c:pt idx="2285">
                  <c:v>0.0</c:v>
                </c:pt>
                <c:pt idx="2286">
                  <c:v>0.0</c:v>
                </c:pt>
                <c:pt idx="2287">
                  <c:v>0.0</c:v>
                </c:pt>
                <c:pt idx="2288">
                  <c:v>0.0</c:v>
                </c:pt>
                <c:pt idx="2289">
                  <c:v>0.0</c:v>
                </c:pt>
                <c:pt idx="2290">
                  <c:v>0.0</c:v>
                </c:pt>
                <c:pt idx="2291">
                  <c:v>0.0</c:v>
                </c:pt>
                <c:pt idx="2292">
                  <c:v>0.0</c:v>
                </c:pt>
                <c:pt idx="2293">
                  <c:v>0.0</c:v>
                </c:pt>
                <c:pt idx="2294">
                  <c:v>0.0</c:v>
                </c:pt>
                <c:pt idx="2295">
                  <c:v>0.0</c:v>
                </c:pt>
                <c:pt idx="2296">
                  <c:v>0.0</c:v>
                </c:pt>
                <c:pt idx="2297">
                  <c:v>0.0</c:v>
                </c:pt>
                <c:pt idx="2298">
                  <c:v>0.0</c:v>
                </c:pt>
                <c:pt idx="2299">
                  <c:v>0.0</c:v>
                </c:pt>
                <c:pt idx="2300">
                  <c:v>0.0</c:v>
                </c:pt>
                <c:pt idx="2301">
                  <c:v>0.0</c:v>
                </c:pt>
                <c:pt idx="2302">
                  <c:v>0.0</c:v>
                </c:pt>
                <c:pt idx="2303">
                  <c:v>0.0</c:v>
                </c:pt>
                <c:pt idx="2304">
                  <c:v>0.0</c:v>
                </c:pt>
                <c:pt idx="2305">
                  <c:v>0.0</c:v>
                </c:pt>
                <c:pt idx="2306">
                  <c:v>0.0</c:v>
                </c:pt>
                <c:pt idx="2307">
                  <c:v>0.0</c:v>
                </c:pt>
                <c:pt idx="2308">
                  <c:v>0.0</c:v>
                </c:pt>
                <c:pt idx="2309">
                  <c:v>0.0</c:v>
                </c:pt>
                <c:pt idx="2310">
                  <c:v>0.0</c:v>
                </c:pt>
                <c:pt idx="2311">
                  <c:v>0.0</c:v>
                </c:pt>
                <c:pt idx="2312">
                  <c:v>0.0</c:v>
                </c:pt>
                <c:pt idx="2313">
                  <c:v>0.0</c:v>
                </c:pt>
                <c:pt idx="2314">
                  <c:v>0.0</c:v>
                </c:pt>
                <c:pt idx="2315">
                  <c:v>0.0</c:v>
                </c:pt>
                <c:pt idx="2316">
                  <c:v>0.0</c:v>
                </c:pt>
                <c:pt idx="2317">
                  <c:v>0.0</c:v>
                </c:pt>
                <c:pt idx="2318">
                  <c:v>0.0</c:v>
                </c:pt>
                <c:pt idx="2319">
                  <c:v>0.0</c:v>
                </c:pt>
                <c:pt idx="2320">
                  <c:v>0.0</c:v>
                </c:pt>
                <c:pt idx="2321">
                  <c:v>0.0</c:v>
                </c:pt>
                <c:pt idx="2322">
                  <c:v>0.0</c:v>
                </c:pt>
                <c:pt idx="2323">
                  <c:v>0.0</c:v>
                </c:pt>
                <c:pt idx="2324">
                  <c:v>0.0</c:v>
                </c:pt>
                <c:pt idx="2325">
                  <c:v>0.0</c:v>
                </c:pt>
                <c:pt idx="2326">
                  <c:v>0.0</c:v>
                </c:pt>
                <c:pt idx="2327">
                  <c:v>0.0</c:v>
                </c:pt>
                <c:pt idx="2328">
                  <c:v>0.0</c:v>
                </c:pt>
                <c:pt idx="2329">
                  <c:v>0.0</c:v>
                </c:pt>
                <c:pt idx="2330">
                  <c:v>0.0</c:v>
                </c:pt>
                <c:pt idx="2331">
                  <c:v>0.0</c:v>
                </c:pt>
                <c:pt idx="2332">
                  <c:v>0.0</c:v>
                </c:pt>
                <c:pt idx="2333">
                  <c:v>0.0</c:v>
                </c:pt>
                <c:pt idx="2334">
                  <c:v>0.0</c:v>
                </c:pt>
                <c:pt idx="2335">
                  <c:v>0.0</c:v>
                </c:pt>
                <c:pt idx="2336">
                  <c:v>0.0</c:v>
                </c:pt>
                <c:pt idx="2337">
                  <c:v>0.0</c:v>
                </c:pt>
                <c:pt idx="2338">
                  <c:v>0.0</c:v>
                </c:pt>
                <c:pt idx="2339">
                  <c:v>0.0</c:v>
                </c:pt>
                <c:pt idx="2340">
                  <c:v>0.0</c:v>
                </c:pt>
                <c:pt idx="2341">
                  <c:v>0.0</c:v>
                </c:pt>
                <c:pt idx="2342">
                  <c:v>0.0</c:v>
                </c:pt>
                <c:pt idx="2343">
                  <c:v>0.0</c:v>
                </c:pt>
                <c:pt idx="2344">
                  <c:v>0.0</c:v>
                </c:pt>
                <c:pt idx="2345">
                  <c:v>0.0</c:v>
                </c:pt>
                <c:pt idx="2346">
                  <c:v>0.0</c:v>
                </c:pt>
                <c:pt idx="2347">
                  <c:v>0.0</c:v>
                </c:pt>
                <c:pt idx="2348">
                  <c:v>0.0</c:v>
                </c:pt>
                <c:pt idx="2349">
                  <c:v>0.0</c:v>
                </c:pt>
                <c:pt idx="2350">
                  <c:v>0.0</c:v>
                </c:pt>
                <c:pt idx="2351">
                  <c:v>0.0</c:v>
                </c:pt>
                <c:pt idx="2352">
                  <c:v>0.0</c:v>
                </c:pt>
                <c:pt idx="2353">
                  <c:v>0.0</c:v>
                </c:pt>
                <c:pt idx="2354">
                  <c:v>0.0</c:v>
                </c:pt>
                <c:pt idx="2355">
                  <c:v>0.0</c:v>
                </c:pt>
                <c:pt idx="2356">
                  <c:v>0.0</c:v>
                </c:pt>
                <c:pt idx="2357">
                  <c:v>0.0</c:v>
                </c:pt>
                <c:pt idx="2358">
                  <c:v>0.0</c:v>
                </c:pt>
                <c:pt idx="2359">
                  <c:v>0.0</c:v>
                </c:pt>
                <c:pt idx="2360">
                  <c:v>0.0</c:v>
                </c:pt>
                <c:pt idx="2361">
                  <c:v>0.0</c:v>
                </c:pt>
                <c:pt idx="2362">
                  <c:v>0.0</c:v>
                </c:pt>
                <c:pt idx="2363">
                  <c:v>0.0</c:v>
                </c:pt>
                <c:pt idx="2364">
                  <c:v>0.0</c:v>
                </c:pt>
                <c:pt idx="2365">
                  <c:v>0.0</c:v>
                </c:pt>
                <c:pt idx="2366">
                  <c:v>0.0</c:v>
                </c:pt>
                <c:pt idx="2367">
                  <c:v>0.0</c:v>
                </c:pt>
                <c:pt idx="2368">
                  <c:v>0.0</c:v>
                </c:pt>
                <c:pt idx="2369">
                  <c:v>0.0</c:v>
                </c:pt>
                <c:pt idx="2370">
                  <c:v>0.0</c:v>
                </c:pt>
                <c:pt idx="2371">
                  <c:v>0.0</c:v>
                </c:pt>
                <c:pt idx="2372">
                  <c:v>0.0</c:v>
                </c:pt>
                <c:pt idx="2373">
                  <c:v>0.0</c:v>
                </c:pt>
                <c:pt idx="2374">
                  <c:v>0.0</c:v>
                </c:pt>
                <c:pt idx="2375">
                  <c:v>0.0</c:v>
                </c:pt>
                <c:pt idx="2376">
                  <c:v>0.0</c:v>
                </c:pt>
                <c:pt idx="2377">
                  <c:v>0.0</c:v>
                </c:pt>
                <c:pt idx="2378">
                  <c:v>0.0</c:v>
                </c:pt>
                <c:pt idx="2379">
                  <c:v>0.0</c:v>
                </c:pt>
                <c:pt idx="2380">
                  <c:v>0.0</c:v>
                </c:pt>
                <c:pt idx="2381">
                  <c:v>0.0</c:v>
                </c:pt>
                <c:pt idx="2382">
                  <c:v>0.0</c:v>
                </c:pt>
                <c:pt idx="2383">
                  <c:v>0.0</c:v>
                </c:pt>
                <c:pt idx="2384">
                  <c:v>0.0</c:v>
                </c:pt>
                <c:pt idx="2385">
                  <c:v>0.0</c:v>
                </c:pt>
                <c:pt idx="2386">
                  <c:v>0.0</c:v>
                </c:pt>
                <c:pt idx="2387">
                  <c:v>0.0</c:v>
                </c:pt>
                <c:pt idx="2388">
                  <c:v>0.0</c:v>
                </c:pt>
                <c:pt idx="2389">
                  <c:v>0.0</c:v>
                </c:pt>
                <c:pt idx="2390">
                  <c:v>0.0</c:v>
                </c:pt>
                <c:pt idx="2391">
                  <c:v>0.0</c:v>
                </c:pt>
                <c:pt idx="2392">
                  <c:v>0.0</c:v>
                </c:pt>
                <c:pt idx="2393">
                  <c:v>0.0</c:v>
                </c:pt>
                <c:pt idx="2394">
                  <c:v>0.0</c:v>
                </c:pt>
                <c:pt idx="2395">
                  <c:v>0.0</c:v>
                </c:pt>
                <c:pt idx="2396">
                  <c:v>0.0</c:v>
                </c:pt>
                <c:pt idx="2397">
                  <c:v>0.0</c:v>
                </c:pt>
                <c:pt idx="2398">
                  <c:v>0.0</c:v>
                </c:pt>
                <c:pt idx="2399">
                  <c:v>0.0</c:v>
                </c:pt>
                <c:pt idx="2400">
                  <c:v>0.0</c:v>
                </c:pt>
                <c:pt idx="2401">
                  <c:v>0.0</c:v>
                </c:pt>
                <c:pt idx="2402">
                  <c:v>0.0</c:v>
                </c:pt>
                <c:pt idx="2403">
                  <c:v>0.0</c:v>
                </c:pt>
                <c:pt idx="2404">
                  <c:v>0.0</c:v>
                </c:pt>
                <c:pt idx="2405">
                  <c:v>0.0</c:v>
                </c:pt>
                <c:pt idx="2406">
                  <c:v>0.0</c:v>
                </c:pt>
                <c:pt idx="2407">
                  <c:v>0.0</c:v>
                </c:pt>
                <c:pt idx="2408">
                  <c:v>0.0</c:v>
                </c:pt>
                <c:pt idx="2409">
                  <c:v>0.0</c:v>
                </c:pt>
                <c:pt idx="2410">
                  <c:v>0.0</c:v>
                </c:pt>
                <c:pt idx="2411">
                  <c:v>0.0</c:v>
                </c:pt>
                <c:pt idx="2412">
                  <c:v>0.0</c:v>
                </c:pt>
                <c:pt idx="2413">
                  <c:v>0.0</c:v>
                </c:pt>
                <c:pt idx="2414">
                  <c:v>0.0</c:v>
                </c:pt>
                <c:pt idx="2415">
                  <c:v>0.0</c:v>
                </c:pt>
                <c:pt idx="2416">
                  <c:v>0.0</c:v>
                </c:pt>
                <c:pt idx="2417">
                  <c:v>0.0</c:v>
                </c:pt>
                <c:pt idx="2418">
                  <c:v>0.0</c:v>
                </c:pt>
                <c:pt idx="2419">
                  <c:v>0.0</c:v>
                </c:pt>
                <c:pt idx="2420">
                  <c:v>0.0</c:v>
                </c:pt>
                <c:pt idx="2421">
                  <c:v>0.0</c:v>
                </c:pt>
                <c:pt idx="2422">
                  <c:v>0.0</c:v>
                </c:pt>
                <c:pt idx="2423">
                  <c:v>0.0</c:v>
                </c:pt>
                <c:pt idx="2424">
                  <c:v>0.0</c:v>
                </c:pt>
                <c:pt idx="2425">
                  <c:v>0.0</c:v>
                </c:pt>
                <c:pt idx="2426">
                  <c:v>0.0</c:v>
                </c:pt>
                <c:pt idx="2427">
                  <c:v>0.0</c:v>
                </c:pt>
                <c:pt idx="2428">
                  <c:v>0.0</c:v>
                </c:pt>
                <c:pt idx="2429">
                  <c:v>0.0</c:v>
                </c:pt>
                <c:pt idx="2430">
                  <c:v>0.0</c:v>
                </c:pt>
                <c:pt idx="2431">
                  <c:v>0.0</c:v>
                </c:pt>
                <c:pt idx="2432">
                  <c:v>0.0</c:v>
                </c:pt>
                <c:pt idx="2433">
                  <c:v>0.0</c:v>
                </c:pt>
                <c:pt idx="2434">
                  <c:v>0.0</c:v>
                </c:pt>
                <c:pt idx="2435">
                  <c:v>0.0</c:v>
                </c:pt>
                <c:pt idx="2436">
                  <c:v>0.0</c:v>
                </c:pt>
                <c:pt idx="2437">
                  <c:v>0.0</c:v>
                </c:pt>
                <c:pt idx="2438">
                  <c:v>0.0</c:v>
                </c:pt>
                <c:pt idx="2439">
                  <c:v>0.0</c:v>
                </c:pt>
                <c:pt idx="2440">
                  <c:v>0.0</c:v>
                </c:pt>
                <c:pt idx="2441">
                  <c:v>0.0</c:v>
                </c:pt>
                <c:pt idx="2442">
                  <c:v>0.0</c:v>
                </c:pt>
                <c:pt idx="2443">
                  <c:v>0.0</c:v>
                </c:pt>
                <c:pt idx="2444">
                  <c:v>0.0</c:v>
                </c:pt>
                <c:pt idx="2445">
                  <c:v>0.0</c:v>
                </c:pt>
                <c:pt idx="2446">
                  <c:v>0.0</c:v>
                </c:pt>
                <c:pt idx="2447">
                  <c:v>0.0</c:v>
                </c:pt>
                <c:pt idx="2448">
                  <c:v>0.0</c:v>
                </c:pt>
                <c:pt idx="2449">
                  <c:v>0.0</c:v>
                </c:pt>
                <c:pt idx="2450">
                  <c:v>0.0</c:v>
                </c:pt>
                <c:pt idx="2451">
                  <c:v>0.0</c:v>
                </c:pt>
                <c:pt idx="2452">
                  <c:v>0.0</c:v>
                </c:pt>
                <c:pt idx="2453">
                  <c:v>0.0</c:v>
                </c:pt>
                <c:pt idx="2454">
                  <c:v>0.0</c:v>
                </c:pt>
                <c:pt idx="2455">
                  <c:v>0.0</c:v>
                </c:pt>
                <c:pt idx="2456">
                  <c:v>0.0</c:v>
                </c:pt>
                <c:pt idx="2457">
                  <c:v>0.0</c:v>
                </c:pt>
                <c:pt idx="2458">
                  <c:v>0.0</c:v>
                </c:pt>
                <c:pt idx="2459">
                  <c:v>0.0</c:v>
                </c:pt>
                <c:pt idx="2460">
                  <c:v>0.0</c:v>
                </c:pt>
                <c:pt idx="2461">
                  <c:v>0.0</c:v>
                </c:pt>
                <c:pt idx="2462">
                  <c:v>0.0</c:v>
                </c:pt>
                <c:pt idx="2463">
                  <c:v>0.0</c:v>
                </c:pt>
                <c:pt idx="2464">
                  <c:v>0.0</c:v>
                </c:pt>
                <c:pt idx="2465">
                  <c:v>0.0</c:v>
                </c:pt>
                <c:pt idx="2466">
                  <c:v>0.0</c:v>
                </c:pt>
                <c:pt idx="2467">
                  <c:v>0.0</c:v>
                </c:pt>
                <c:pt idx="2468">
                  <c:v>0.0</c:v>
                </c:pt>
                <c:pt idx="2469">
                  <c:v>0.0</c:v>
                </c:pt>
                <c:pt idx="2470">
                  <c:v>0.0</c:v>
                </c:pt>
                <c:pt idx="2471">
                  <c:v>0.0</c:v>
                </c:pt>
                <c:pt idx="2472">
                  <c:v>0.0</c:v>
                </c:pt>
                <c:pt idx="2473">
                  <c:v>0.0</c:v>
                </c:pt>
                <c:pt idx="2474">
                  <c:v>0.0</c:v>
                </c:pt>
                <c:pt idx="2475">
                  <c:v>0.0</c:v>
                </c:pt>
                <c:pt idx="2476">
                  <c:v>0.0</c:v>
                </c:pt>
                <c:pt idx="2477">
                  <c:v>0.0</c:v>
                </c:pt>
                <c:pt idx="2478">
                  <c:v>0.0</c:v>
                </c:pt>
                <c:pt idx="2479">
                  <c:v>0.0</c:v>
                </c:pt>
                <c:pt idx="2480">
                  <c:v>0.0</c:v>
                </c:pt>
                <c:pt idx="2481">
                  <c:v>0.0</c:v>
                </c:pt>
                <c:pt idx="2482">
                  <c:v>0.0</c:v>
                </c:pt>
                <c:pt idx="2483">
                  <c:v>0.0</c:v>
                </c:pt>
                <c:pt idx="2484">
                  <c:v>0.0</c:v>
                </c:pt>
                <c:pt idx="2485">
                  <c:v>0.0</c:v>
                </c:pt>
                <c:pt idx="2486">
                  <c:v>0.0</c:v>
                </c:pt>
                <c:pt idx="2487">
                  <c:v>0.0</c:v>
                </c:pt>
                <c:pt idx="2488">
                  <c:v>0.0</c:v>
                </c:pt>
                <c:pt idx="2489">
                  <c:v>0.0</c:v>
                </c:pt>
                <c:pt idx="2490">
                  <c:v>0.0</c:v>
                </c:pt>
                <c:pt idx="2491">
                  <c:v>0.0</c:v>
                </c:pt>
                <c:pt idx="2492">
                  <c:v>0.0</c:v>
                </c:pt>
                <c:pt idx="2493">
                  <c:v>0.0</c:v>
                </c:pt>
                <c:pt idx="2494">
                  <c:v>0.0</c:v>
                </c:pt>
                <c:pt idx="2495">
                  <c:v>0.0</c:v>
                </c:pt>
                <c:pt idx="2496">
                  <c:v>0.0</c:v>
                </c:pt>
                <c:pt idx="2497">
                  <c:v>0.0</c:v>
                </c:pt>
                <c:pt idx="2498">
                  <c:v>0.0</c:v>
                </c:pt>
                <c:pt idx="2499">
                  <c:v>0.0</c:v>
                </c:pt>
                <c:pt idx="2500">
                  <c:v>0.0</c:v>
                </c:pt>
                <c:pt idx="2501">
                  <c:v>0.0</c:v>
                </c:pt>
                <c:pt idx="2502">
                  <c:v>0.0</c:v>
                </c:pt>
                <c:pt idx="2503">
                  <c:v>0.0</c:v>
                </c:pt>
                <c:pt idx="2504">
                  <c:v>0.0</c:v>
                </c:pt>
                <c:pt idx="2505">
                  <c:v>0.0</c:v>
                </c:pt>
                <c:pt idx="2506">
                  <c:v>0.0</c:v>
                </c:pt>
                <c:pt idx="2507">
                  <c:v>0.0</c:v>
                </c:pt>
                <c:pt idx="2508">
                  <c:v>0.0</c:v>
                </c:pt>
                <c:pt idx="2509">
                  <c:v>0.0</c:v>
                </c:pt>
                <c:pt idx="2510">
                  <c:v>0.0</c:v>
                </c:pt>
                <c:pt idx="2511">
                  <c:v>0.0</c:v>
                </c:pt>
                <c:pt idx="2512">
                  <c:v>0.0</c:v>
                </c:pt>
                <c:pt idx="2513">
                  <c:v>0.0</c:v>
                </c:pt>
                <c:pt idx="2514">
                  <c:v>0.0</c:v>
                </c:pt>
                <c:pt idx="2515">
                  <c:v>0.0</c:v>
                </c:pt>
                <c:pt idx="2516">
                  <c:v>0.0</c:v>
                </c:pt>
                <c:pt idx="2517">
                  <c:v>0.0</c:v>
                </c:pt>
                <c:pt idx="2518">
                  <c:v>0.0</c:v>
                </c:pt>
                <c:pt idx="2519">
                  <c:v>0.0</c:v>
                </c:pt>
                <c:pt idx="2520">
                  <c:v>0.0</c:v>
                </c:pt>
                <c:pt idx="2521">
                  <c:v>0.0</c:v>
                </c:pt>
                <c:pt idx="2522">
                  <c:v>0.0</c:v>
                </c:pt>
                <c:pt idx="2523">
                  <c:v>0.0</c:v>
                </c:pt>
                <c:pt idx="2524">
                  <c:v>0.0</c:v>
                </c:pt>
                <c:pt idx="2525">
                  <c:v>0.0</c:v>
                </c:pt>
                <c:pt idx="2526">
                  <c:v>0.0</c:v>
                </c:pt>
                <c:pt idx="2527">
                  <c:v>0.0</c:v>
                </c:pt>
                <c:pt idx="2528">
                  <c:v>0.0</c:v>
                </c:pt>
                <c:pt idx="2529">
                  <c:v>0.0</c:v>
                </c:pt>
                <c:pt idx="2530">
                  <c:v>0.0</c:v>
                </c:pt>
                <c:pt idx="2531">
                  <c:v>0.0</c:v>
                </c:pt>
                <c:pt idx="2532">
                  <c:v>0.0</c:v>
                </c:pt>
                <c:pt idx="2533">
                  <c:v>0.0</c:v>
                </c:pt>
                <c:pt idx="2534">
                  <c:v>0.0</c:v>
                </c:pt>
                <c:pt idx="2535">
                  <c:v>0.0</c:v>
                </c:pt>
                <c:pt idx="2536">
                  <c:v>0.0</c:v>
                </c:pt>
                <c:pt idx="2537">
                  <c:v>0.0</c:v>
                </c:pt>
                <c:pt idx="2538">
                  <c:v>0.0</c:v>
                </c:pt>
                <c:pt idx="2539">
                  <c:v>0.0</c:v>
                </c:pt>
                <c:pt idx="2540">
                  <c:v>0.0</c:v>
                </c:pt>
                <c:pt idx="2541">
                  <c:v>0.0</c:v>
                </c:pt>
                <c:pt idx="2542">
                  <c:v>0.0</c:v>
                </c:pt>
                <c:pt idx="2543">
                  <c:v>0.0</c:v>
                </c:pt>
                <c:pt idx="2544">
                  <c:v>0.0</c:v>
                </c:pt>
                <c:pt idx="2545">
                  <c:v>0.0</c:v>
                </c:pt>
                <c:pt idx="2546">
                  <c:v>0.0</c:v>
                </c:pt>
                <c:pt idx="2547">
                  <c:v>0.0</c:v>
                </c:pt>
                <c:pt idx="2548">
                  <c:v>0.0</c:v>
                </c:pt>
                <c:pt idx="2549">
                  <c:v>0.0</c:v>
                </c:pt>
                <c:pt idx="2550">
                  <c:v>0.0</c:v>
                </c:pt>
                <c:pt idx="2551">
                  <c:v>0.0</c:v>
                </c:pt>
                <c:pt idx="2552">
                  <c:v>0.0</c:v>
                </c:pt>
                <c:pt idx="2553">
                  <c:v>0.0</c:v>
                </c:pt>
                <c:pt idx="2554">
                  <c:v>0.0</c:v>
                </c:pt>
                <c:pt idx="2555">
                  <c:v>0.0</c:v>
                </c:pt>
                <c:pt idx="2556">
                  <c:v>0.0</c:v>
                </c:pt>
                <c:pt idx="2557">
                  <c:v>0.0</c:v>
                </c:pt>
                <c:pt idx="2558">
                  <c:v>0.0</c:v>
                </c:pt>
                <c:pt idx="2559">
                  <c:v>0.0</c:v>
                </c:pt>
                <c:pt idx="2560">
                  <c:v>0.0</c:v>
                </c:pt>
                <c:pt idx="2561">
                  <c:v>0.0</c:v>
                </c:pt>
                <c:pt idx="2562">
                  <c:v>0.0</c:v>
                </c:pt>
                <c:pt idx="2563">
                  <c:v>0.0</c:v>
                </c:pt>
                <c:pt idx="2564">
                  <c:v>0.0</c:v>
                </c:pt>
                <c:pt idx="2565">
                  <c:v>0.0</c:v>
                </c:pt>
                <c:pt idx="2566">
                  <c:v>0.0</c:v>
                </c:pt>
                <c:pt idx="2567">
                  <c:v>0.0</c:v>
                </c:pt>
                <c:pt idx="2568">
                  <c:v>0.0</c:v>
                </c:pt>
                <c:pt idx="2569">
                  <c:v>0.0</c:v>
                </c:pt>
                <c:pt idx="2570">
                  <c:v>0.0</c:v>
                </c:pt>
                <c:pt idx="2571">
                  <c:v>0.0</c:v>
                </c:pt>
                <c:pt idx="2572">
                  <c:v>0.0</c:v>
                </c:pt>
                <c:pt idx="2573">
                  <c:v>0.0</c:v>
                </c:pt>
                <c:pt idx="2574">
                  <c:v>0.0</c:v>
                </c:pt>
                <c:pt idx="2575">
                  <c:v>0.0</c:v>
                </c:pt>
                <c:pt idx="2576">
                  <c:v>0.0</c:v>
                </c:pt>
                <c:pt idx="2577">
                  <c:v>0.0</c:v>
                </c:pt>
                <c:pt idx="2578">
                  <c:v>0.0</c:v>
                </c:pt>
                <c:pt idx="2579">
                  <c:v>0.0</c:v>
                </c:pt>
                <c:pt idx="2580">
                  <c:v>0.0</c:v>
                </c:pt>
                <c:pt idx="2581">
                  <c:v>0.0</c:v>
                </c:pt>
                <c:pt idx="2582">
                  <c:v>0.0</c:v>
                </c:pt>
                <c:pt idx="2583">
                  <c:v>0.0</c:v>
                </c:pt>
                <c:pt idx="2584">
                  <c:v>0.0</c:v>
                </c:pt>
                <c:pt idx="2585">
                  <c:v>0.0</c:v>
                </c:pt>
                <c:pt idx="2586">
                  <c:v>0.0</c:v>
                </c:pt>
                <c:pt idx="2587">
                  <c:v>0.0</c:v>
                </c:pt>
                <c:pt idx="2588">
                  <c:v>0.0</c:v>
                </c:pt>
                <c:pt idx="2589">
                  <c:v>0.0</c:v>
                </c:pt>
                <c:pt idx="2590">
                  <c:v>0.0</c:v>
                </c:pt>
                <c:pt idx="2591">
                  <c:v>0.0</c:v>
                </c:pt>
                <c:pt idx="2592">
                  <c:v>0.0</c:v>
                </c:pt>
                <c:pt idx="2593">
                  <c:v>0.0</c:v>
                </c:pt>
                <c:pt idx="2594">
                  <c:v>0.0</c:v>
                </c:pt>
                <c:pt idx="2595">
                  <c:v>0.0</c:v>
                </c:pt>
                <c:pt idx="2596">
                  <c:v>0.0</c:v>
                </c:pt>
                <c:pt idx="2597">
                  <c:v>0.0</c:v>
                </c:pt>
                <c:pt idx="2598">
                  <c:v>0.0</c:v>
                </c:pt>
                <c:pt idx="2599">
                  <c:v>0.0</c:v>
                </c:pt>
                <c:pt idx="2600">
                  <c:v>0.0</c:v>
                </c:pt>
                <c:pt idx="2601">
                  <c:v>0.0</c:v>
                </c:pt>
                <c:pt idx="2602">
                  <c:v>0.0</c:v>
                </c:pt>
                <c:pt idx="2603">
                  <c:v>0.0</c:v>
                </c:pt>
                <c:pt idx="2604">
                  <c:v>0.0</c:v>
                </c:pt>
                <c:pt idx="2605">
                  <c:v>0.0</c:v>
                </c:pt>
                <c:pt idx="2606">
                  <c:v>0.0</c:v>
                </c:pt>
                <c:pt idx="2607">
                  <c:v>0.0</c:v>
                </c:pt>
                <c:pt idx="2608">
                  <c:v>0.0</c:v>
                </c:pt>
                <c:pt idx="2609">
                  <c:v>0.0</c:v>
                </c:pt>
                <c:pt idx="2610">
                  <c:v>0.0</c:v>
                </c:pt>
                <c:pt idx="2611">
                  <c:v>0.0</c:v>
                </c:pt>
                <c:pt idx="2612">
                  <c:v>0.0</c:v>
                </c:pt>
                <c:pt idx="2613">
                  <c:v>0.0</c:v>
                </c:pt>
                <c:pt idx="2614">
                  <c:v>0.0</c:v>
                </c:pt>
                <c:pt idx="2615">
                  <c:v>0.0</c:v>
                </c:pt>
                <c:pt idx="2616">
                  <c:v>0.0</c:v>
                </c:pt>
                <c:pt idx="2617">
                  <c:v>0.0</c:v>
                </c:pt>
                <c:pt idx="2618">
                  <c:v>0.0</c:v>
                </c:pt>
                <c:pt idx="2619">
                  <c:v>0.0</c:v>
                </c:pt>
                <c:pt idx="2620">
                  <c:v>0.0</c:v>
                </c:pt>
                <c:pt idx="2621">
                  <c:v>0.0</c:v>
                </c:pt>
                <c:pt idx="2622">
                  <c:v>0.0</c:v>
                </c:pt>
                <c:pt idx="2623">
                  <c:v>0.0</c:v>
                </c:pt>
                <c:pt idx="2624">
                  <c:v>0.0</c:v>
                </c:pt>
                <c:pt idx="2625">
                  <c:v>0.0</c:v>
                </c:pt>
                <c:pt idx="2626">
                  <c:v>0.0</c:v>
                </c:pt>
                <c:pt idx="2627">
                  <c:v>0.0</c:v>
                </c:pt>
                <c:pt idx="2628">
                  <c:v>0.0</c:v>
                </c:pt>
                <c:pt idx="2629">
                  <c:v>0.0</c:v>
                </c:pt>
                <c:pt idx="2630">
                  <c:v>0.0</c:v>
                </c:pt>
                <c:pt idx="2631">
                  <c:v>0.0</c:v>
                </c:pt>
                <c:pt idx="2632">
                  <c:v>0.0</c:v>
                </c:pt>
                <c:pt idx="2633">
                  <c:v>0.0</c:v>
                </c:pt>
                <c:pt idx="2634">
                  <c:v>0.0</c:v>
                </c:pt>
                <c:pt idx="2635">
                  <c:v>0.0</c:v>
                </c:pt>
                <c:pt idx="2636">
                  <c:v>0.0</c:v>
                </c:pt>
                <c:pt idx="2637">
                  <c:v>0.0</c:v>
                </c:pt>
                <c:pt idx="2638">
                  <c:v>0.0</c:v>
                </c:pt>
                <c:pt idx="2639">
                  <c:v>0.0</c:v>
                </c:pt>
                <c:pt idx="2640">
                  <c:v>0.0</c:v>
                </c:pt>
                <c:pt idx="2641">
                  <c:v>0.0</c:v>
                </c:pt>
                <c:pt idx="2642">
                  <c:v>0.0</c:v>
                </c:pt>
                <c:pt idx="2643">
                  <c:v>0.0</c:v>
                </c:pt>
                <c:pt idx="2644">
                  <c:v>0.0</c:v>
                </c:pt>
                <c:pt idx="2645">
                  <c:v>0.0</c:v>
                </c:pt>
                <c:pt idx="2646">
                  <c:v>0.0</c:v>
                </c:pt>
                <c:pt idx="2647">
                  <c:v>0.0</c:v>
                </c:pt>
                <c:pt idx="2648">
                  <c:v>0.0</c:v>
                </c:pt>
                <c:pt idx="2649">
                  <c:v>0.0</c:v>
                </c:pt>
                <c:pt idx="2650">
                  <c:v>0.0</c:v>
                </c:pt>
                <c:pt idx="2651">
                  <c:v>0.0</c:v>
                </c:pt>
                <c:pt idx="2652">
                  <c:v>0.0</c:v>
                </c:pt>
                <c:pt idx="2653">
                  <c:v>0.0</c:v>
                </c:pt>
                <c:pt idx="2654">
                  <c:v>0.0</c:v>
                </c:pt>
                <c:pt idx="2655">
                  <c:v>0.0</c:v>
                </c:pt>
                <c:pt idx="2656">
                  <c:v>0.0</c:v>
                </c:pt>
                <c:pt idx="2657">
                  <c:v>0.0</c:v>
                </c:pt>
                <c:pt idx="2658">
                  <c:v>0.0</c:v>
                </c:pt>
                <c:pt idx="2659">
                  <c:v>0.0</c:v>
                </c:pt>
                <c:pt idx="2660">
                  <c:v>0.0</c:v>
                </c:pt>
                <c:pt idx="2661">
                  <c:v>0.0</c:v>
                </c:pt>
                <c:pt idx="2662">
                  <c:v>0.0</c:v>
                </c:pt>
                <c:pt idx="2663">
                  <c:v>0.0</c:v>
                </c:pt>
                <c:pt idx="2664">
                  <c:v>0.0</c:v>
                </c:pt>
                <c:pt idx="2665">
                  <c:v>0.0</c:v>
                </c:pt>
                <c:pt idx="2666">
                  <c:v>0.0</c:v>
                </c:pt>
                <c:pt idx="2667">
                  <c:v>0.0</c:v>
                </c:pt>
                <c:pt idx="2668">
                  <c:v>0.0</c:v>
                </c:pt>
                <c:pt idx="2669">
                  <c:v>0.0</c:v>
                </c:pt>
                <c:pt idx="2670">
                  <c:v>0.0</c:v>
                </c:pt>
                <c:pt idx="2671">
                  <c:v>0.0</c:v>
                </c:pt>
                <c:pt idx="2672">
                  <c:v>0.0</c:v>
                </c:pt>
                <c:pt idx="2673">
                  <c:v>0.0</c:v>
                </c:pt>
                <c:pt idx="2674">
                  <c:v>0.0</c:v>
                </c:pt>
                <c:pt idx="2675">
                  <c:v>0.0</c:v>
                </c:pt>
                <c:pt idx="2676">
                  <c:v>0.0</c:v>
                </c:pt>
                <c:pt idx="2677">
                  <c:v>0.0</c:v>
                </c:pt>
                <c:pt idx="2678">
                  <c:v>0.0</c:v>
                </c:pt>
                <c:pt idx="2679">
                  <c:v>0.0</c:v>
                </c:pt>
                <c:pt idx="2680">
                  <c:v>0.0</c:v>
                </c:pt>
                <c:pt idx="2681">
                  <c:v>0.0</c:v>
                </c:pt>
                <c:pt idx="2682">
                  <c:v>0.0</c:v>
                </c:pt>
                <c:pt idx="2683">
                  <c:v>0.0</c:v>
                </c:pt>
                <c:pt idx="2684">
                  <c:v>0.0</c:v>
                </c:pt>
                <c:pt idx="2685">
                  <c:v>0.0</c:v>
                </c:pt>
                <c:pt idx="2686">
                  <c:v>0.0</c:v>
                </c:pt>
                <c:pt idx="2687">
                  <c:v>0.0</c:v>
                </c:pt>
                <c:pt idx="2688">
                  <c:v>0.0</c:v>
                </c:pt>
                <c:pt idx="2689">
                  <c:v>0.0</c:v>
                </c:pt>
                <c:pt idx="2690">
                  <c:v>0.0</c:v>
                </c:pt>
                <c:pt idx="2691">
                  <c:v>0.0</c:v>
                </c:pt>
                <c:pt idx="2692">
                  <c:v>0.0</c:v>
                </c:pt>
                <c:pt idx="2693">
                  <c:v>0.0</c:v>
                </c:pt>
                <c:pt idx="2694">
                  <c:v>0.0</c:v>
                </c:pt>
                <c:pt idx="2695">
                  <c:v>0.0</c:v>
                </c:pt>
                <c:pt idx="2696">
                  <c:v>0.0</c:v>
                </c:pt>
                <c:pt idx="2697">
                  <c:v>0.0</c:v>
                </c:pt>
                <c:pt idx="2698">
                  <c:v>0.0</c:v>
                </c:pt>
                <c:pt idx="2699">
                  <c:v>0.0</c:v>
                </c:pt>
                <c:pt idx="2700">
                  <c:v>0.0</c:v>
                </c:pt>
                <c:pt idx="2701">
                  <c:v>0.0</c:v>
                </c:pt>
                <c:pt idx="2702">
                  <c:v>0.0</c:v>
                </c:pt>
                <c:pt idx="2703">
                  <c:v>0.0</c:v>
                </c:pt>
                <c:pt idx="2704">
                  <c:v>0.0</c:v>
                </c:pt>
                <c:pt idx="2705">
                  <c:v>0.0</c:v>
                </c:pt>
                <c:pt idx="2706">
                  <c:v>0.0</c:v>
                </c:pt>
                <c:pt idx="2707">
                  <c:v>0.0</c:v>
                </c:pt>
                <c:pt idx="2708">
                  <c:v>0.0</c:v>
                </c:pt>
                <c:pt idx="2709">
                  <c:v>0.0</c:v>
                </c:pt>
                <c:pt idx="2710">
                  <c:v>0.0</c:v>
                </c:pt>
                <c:pt idx="2711">
                  <c:v>0.0</c:v>
                </c:pt>
                <c:pt idx="2712">
                  <c:v>0.0</c:v>
                </c:pt>
                <c:pt idx="2713">
                  <c:v>0.0</c:v>
                </c:pt>
                <c:pt idx="2714">
                  <c:v>0.0</c:v>
                </c:pt>
                <c:pt idx="2715">
                  <c:v>0.0</c:v>
                </c:pt>
                <c:pt idx="2716">
                  <c:v>0.0</c:v>
                </c:pt>
                <c:pt idx="2717">
                  <c:v>0.0</c:v>
                </c:pt>
                <c:pt idx="2718">
                  <c:v>0.0</c:v>
                </c:pt>
                <c:pt idx="2719">
                  <c:v>0.0</c:v>
                </c:pt>
                <c:pt idx="2720">
                  <c:v>0.0</c:v>
                </c:pt>
                <c:pt idx="2721">
                  <c:v>0.0</c:v>
                </c:pt>
                <c:pt idx="2722">
                  <c:v>0.0</c:v>
                </c:pt>
                <c:pt idx="2723">
                  <c:v>0.0</c:v>
                </c:pt>
                <c:pt idx="2724">
                  <c:v>0.0</c:v>
                </c:pt>
                <c:pt idx="2725">
                  <c:v>0.0</c:v>
                </c:pt>
                <c:pt idx="2726">
                  <c:v>0.0</c:v>
                </c:pt>
                <c:pt idx="2727">
                  <c:v>0.0</c:v>
                </c:pt>
                <c:pt idx="2728">
                  <c:v>0.0</c:v>
                </c:pt>
                <c:pt idx="2729">
                  <c:v>0.0</c:v>
                </c:pt>
                <c:pt idx="2730">
                  <c:v>0.0</c:v>
                </c:pt>
                <c:pt idx="2731">
                  <c:v>0.0</c:v>
                </c:pt>
                <c:pt idx="2732">
                  <c:v>0.0</c:v>
                </c:pt>
                <c:pt idx="2733">
                  <c:v>0.0</c:v>
                </c:pt>
                <c:pt idx="2734">
                  <c:v>0.0</c:v>
                </c:pt>
                <c:pt idx="2735">
                  <c:v>0.0</c:v>
                </c:pt>
                <c:pt idx="2736">
                  <c:v>0.0</c:v>
                </c:pt>
                <c:pt idx="2737">
                  <c:v>0.0</c:v>
                </c:pt>
                <c:pt idx="2738">
                  <c:v>0.0</c:v>
                </c:pt>
                <c:pt idx="2739">
                  <c:v>0.0</c:v>
                </c:pt>
                <c:pt idx="2740">
                  <c:v>0.0</c:v>
                </c:pt>
                <c:pt idx="2741">
                  <c:v>0.0</c:v>
                </c:pt>
                <c:pt idx="2742">
                  <c:v>0.0</c:v>
                </c:pt>
                <c:pt idx="2743">
                  <c:v>0.0</c:v>
                </c:pt>
                <c:pt idx="2744">
                  <c:v>0.0</c:v>
                </c:pt>
                <c:pt idx="2745">
                  <c:v>0.0</c:v>
                </c:pt>
                <c:pt idx="2746">
                  <c:v>0.0</c:v>
                </c:pt>
                <c:pt idx="2747">
                  <c:v>0.0</c:v>
                </c:pt>
                <c:pt idx="2748">
                  <c:v>0.0</c:v>
                </c:pt>
                <c:pt idx="2749">
                  <c:v>0.0</c:v>
                </c:pt>
                <c:pt idx="2750">
                  <c:v>0.0</c:v>
                </c:pt>
                <c:pt idx="2751">
                  <c:v>0.0</c:v>
                </c:pt>
                <c:pt idx="2752">
                  <c:v>0.0</c:v>
                </c:pt>
                <c:pt idx="2753">
                  <c:v>0.0</c:v>
                </c:pt>
                <c:pt idx="2754">
                  <c:v>0.0</c:v>
                </c:pt>
                <c:pt idx="2755">
                  <c:v>0.0</c:v>
                </c:pt>
                <c:pt idx="2756">
                  <c:v>0.0</c:v>
                </c:pt>
                <c:pt idx="2757">
                  <c:v>0.0</c:v>
                </c:pt>
                <c:pt idx="2758">
                  <c:v>0.0</c:v>
                </c:pt>
                <c:pt idx="2759">
                  <c:v>0.0</c:v>
                </c:pt>
                <c:pt idx="2760">
                  <c:v>0.0</c:v>
                </c:pt>
                <c:pt idx="2761">
                  <c:v>0.0</c:v>
                </c:pt>
                <c:pt idx="2762">
                  <c:v>0.0</c:v>
                </c:pt>
                <c:pt idx="2763">
                  <c:v>0.0</c:v>
                </c:pt>
                <c:pt idx="2764">
                  <c:v>0.0</c:v>
                </c:pt>
                <c:pt idx="2765">
                  <c:v>0.0</c:v>
                </c:pt>
                <c:pt idx="2766">
                  <c:v>0.0</c:v>
                </c:pt>
                <c:pt idx="2767">
                  <c:v>0.0</c:v>
                </c:pt>
                <c:pt idx="2768">
                  <c:v>0.0</c:v>
                </c:pt>
                <c:pt idx="2769">
                  <c:v>0.0</c:v>
                </c:pt>
                <c:pt idx="2770">
                  <c:v>0.0</c:v>
                </c:pt>
                <c:pt idx="2771">
                  <c:v>0.0</c:v>
                </c:pt>
                <c:pt idx="2772">
                  <c:v>0.0</c:v>
                </c:pt>
                <c:pt idx="2773">
                  <c:v>0.0</c:v>
                </c:pt>
                <c:pt idx="2774">
                  <c:v>0.0</c:v>
                </c:pt>
                <c:pt idx="2775">
                  <c:v>0.0</c:v>
                </c:pt>
                <c:pt idx="2776">
                  <c:v>0.0</c:v>
                </c:pt>
                <c:pt idx="2777">
                  <c:v>0.0</c:v>
                </c:pt>
                <c:pt idx="2778">
                  <c:v>0.0</c:v>
                </c:pt>
                <c:pt idx="2779">
                  <c:v>0.0</c:v>
                </c:pt>
                <c:pt idx="2780">
                  <c:v>0.0</c:v>
                </c:pt>
                <c:pt idx="2781">
                  <c:v>0.0</c:v>
                </c:pt>
                <c:pt idx="2782">
                  <c:v>0.0</c:v>
                </c:pt>
                <c:pt idx="2783">
                  <c:v>0.0</c:v>
                </c:pt>
                <c:pt idx="2784">
                  <c:v>0.0</c:v>
                </c:pt>
                <c:pt idx="2785">
                  <c:v>0.0</c:v>
                </c:pt>
                <c:pt idx="2786">
                  <c:v>0.0</c:v>
                </c:pt>
                <c:pt idx="2787">
                  <c:v>0.0</c:v>
                </c:pt>
                <c:pt idx="2788">
                  <c:v>0.0</c:v>
                </c:pt>
                <c:pt idx="2789">
                  <c:v>0.0</c:v>
                </c:pt>
                <c:pt idx="2790">
                  <c:v>0.0</c:v>
                </c:pt>
                <c:pt idx="2791">
                  <c:v>0.0</c:v>
                </c:pt>
                <c:pt idx="2792">
                  <c:v>0.0</c:v>
                </c:pt>
                <c:pt idx="2793">
                  <c:v>0.0</c:v>
                </c:pt>
                <c:pt idx="2794">
                  <c:v>0.0</c:v>
                </c:pt>
                <c:pt idx="2795">
                  <c:v>0.0</c:v>
                </c:pt>
                <c:pt idx="2796">
                  <c:v>0.0</c:v>
                </c:pt>
                <c:pt idx="2797">
                  <c:v>0.0</c:v>
                </c:pt>
                <c:pt idx="2798">
                  <c:v>0.0</c:v>
                </c:pt>
                <c:pt idx="2799">
                  <c:v>0.0</c:v>
                </c:pt>
                <c:pt idx="2800">
                  <c:v>0.0</c:v>
                </c:pt>
                <c:pt idx="2801">
                  <c:v>0.0</c:v>
                </c:pt>
                <c:pt idx="2802">
                  <c:v>0.0</c:v>
                </c:pt>
                <c:pt idx="2803">
                  <c:v>0.0</c:v>
                </c:pt>
                <c:pt idx="2804">
                  <c:v>0.0</c:v>
                </c:pt>
                <c:pt idx="2805">
                  <c:v>0.0</c:v>
                </c:pt>
                <c:pt idx="2806">
                  <c:v>0.0</c:v>
                </c:pt>
                <c:pt idx="2807">
                  <c:v>0.0</c:v>
                </c:pt>
                <c:pt idx="2808">
                  <c:v>0.0</c:v>
                </c:pt>
                <c:pt idx="2809">
                  <c:v>0.0</c:v>
                </c:pt>
                <c:pt idx="2810">
                  <c:v>0.0</c:v>
                </c:pt>
                <c:pt idx="2811">
                  <c:v>0.0</c:v>
                </c:pt>
                <c:pt idx="2812">
                  <c:v>0.0</c:v>
                </c:pt>
                <c:pt idx="2813">
                  <c:v>0.0</c:v>
                </c:pt>
                <c:pt idx="2814">
                  <c:v>0.0</c:v>
                </c:pt>
                <c:pt idx="2815">
                  <c:v>0.0</c:v>
                </c:pt>
                <c:pt idx="2816">
                  <c:v>0.0</c:v>
                </c:pt>
                <c:pt idx="2817">
                  <c:v>0.0</c:v>
                </c:pt>
                <c:pt idx="2818">
                  <c:v>0.0</c:v>
                </c:pt>
                <c:pt idx="2819">
                  <c:v>0.0</c:v>
                </c:pt>
                <c:pt idx="2820">
                  <c:v>0.0</c:v>
                </c:pt>
                <c:pt idx="2821">
                  <c:v>0.0</c:v>
                </c:pt>
                <c:pt idx="2822">
                  <c:v>0.0</c:v>
                </c:pt>
                <c:pt idx="2823">
                  <c:v>0.0</c:v>
                </c:pt>
                <c:pt idx="2824">
                  <c:v>0.0</c:v>
                </c:pt>
                <c:pt idx="2825">
                  <c:v>0.0</c:v>
                </c:pt>
                <c:pt idx="2826">
                  <c:v>0.0</c:v>
                </c:pt>
                <c:pt idx="2827">
                  <c:v>0.0</c:v>
                </c:pt>
                <c:pt idx="2828">
                  <c:v>0.0</c:v>
                </c:pt>
                <c:pt idx="2829">
                  <c:v>0.0</c:v>
                </c:pt>
                <c:pt idx="2830">
                  <c:v>0.0</c:v>
                </c:pt>
                <c:pt idx="2831">
                  <c:v>0.0</c:v>
                </c:pt>
                <c:pt idx="2832">
                  <c:v>0.0</c:v>
                </c:pt>
                <c:pt idx="2833">
                  <c:v>0.0</c:v>
                </c:pt>
                <c:pt idx="2834">
                  <c:v>0.0</c:v>
                </c:pt>
                <c:pt idx="2835">
                  <c:v>0.0</c:v>
                </c:pt>
                <c:pt idx="2836">
                  <c:v>0.0</c:v>
                </c:pt>
                <c:pt idx="2837">
                  <c:v>0.0</c:v>
                </c:pt>
                <c:pt idx="2838">
                  <c:v>0.0</c:v>
                </c:pt>
                <c:pt idx="2839">
                  <c:v>0.0</c:v>
                </c:pt>
                <c:pt idx="2840">
                  <c:v>0.0</c:v>
                </c:pt>
                <c:pt idx="2841">
                  <c:v>0.0</c:v>
                </c:pt>
                <c:pt idx="2842">
                  <c:v>0.0</c:v>
                </c:pt>
                <c:pt idx="2843">
                  <c:v>0.0</c:v>
                </c:pt>
                <c:pt idx="2844">
                  <c:v>0.0</c:v>
                </c:pt>
                <c:pt idx="2845">
                  <c:v>0.0</c:v>
                </c:pt>
                <c:pt idx="2846">
                  <c:v>0.0</c:v>
                </c:pt>
                <c:pt idx="2847">
                  <c:v>0.0</c:v>
                </c:pt>
                <c:pt idx="2848">
                  <c:v>0.0</c:v>
                </c:pt>
                <c:pt idx="2849">
                  <c:v>0.0</c:v>
                </c:pt>
                <c:pt idx="2850">
                  <c:v>0.0</c:v>
                </c:pt>
                <c:pt idx="2851">
                  <c:v>0.0</c:v>
                </c:pt>
                <c:pt idx="2852">
                  <c:v>0.0</c:v>
                </c:pt>
                <c:pt idx="2853">
                  <c:v>0.0</c:v>
                </c:pt>
                <c:pt idx="2854">
                  <c:v>0.0</c:v>
                </c:pt>
                <c:pt idx="2855">
                  <c:v>0.0</c:v>
                </c:pt>
                <c:pt idx="2856">
                  <c:v>0.0</c:v>
                </c:pt>
                <c:pt idx="2857">
                  <c:v>0.0</c:v>
                </c:pt>
                <c:pt idx="2858">
                  <c:v>0.0</c:v>
                </c:pt>
                <c:pt idx="2859">
                  <c:v>0.0</c:v>
                </c:pt>
                <c:pt idx="2860">
                  <c:v>0.0</c:v>
                </c:pt>
                <c:pt idx="2861">
                  <c:v>0.0</c:v>
                </c:pt>
                <c:pt idx="2862">
                  <c:v>0.0</c:v>
                </c:pt>
                <c:pt idx="2863">
                  <c:v>0.0</c:v>
                </c:pt>
                <c:pt idx="2864">
                  <c:v>0.0</c:v>
                </c:pt>
                <c:pt idx="2865">
                  <c:v>0.0</c:v>
                </c:pt>
                <c:pt idx="2866">
                  <c:v>0.0</c:v>
                </c:pt>
                <c:pt idx="2867">
                  <c:v>0.0</c:v>
                </c:pt>
                <c:pt idx="2868">
                  <c:v>0.0</c:v>
                </c:pt>
                <c:pt idx="2869">
                  <c:v>0.0</c:v>
                </c:pt>
                <c:pt idx="2870">
                  <c:v>0.0</c:v>
                </c:pt>
                <c:pt idx="2871">
                  <c:v>0.0</c:v>
                </c:pt>
                <c:pt idx="2872">
                  <c:v>0.0</c:v>
                </c:pt>
                <c:pt idx="2873">
                  <c:v>0.0</c:v>
                </c:pt>
                <c:pt idx="2874">
                  <c:v>0.0</c:v>
                </c:pt>
                <c:pt idx="2875">
                  <c:v>0.0</c:v>
                </c:pt>
                <c:pt idx="2876">
                  <c:v>0.0</c:v>
                </c:pt>
                <c:pt idx="2877">
                  <c:v>0.0</c:v>
                </c:pt>
                <c:pt idx="2878">
                  <c:v>0.0</c:v>
                </c:pt>
                <c:pt idx="2879">
                  <c:v>0.0</c:v>
                </c:pt>
                <c:pt idx="2880">
                  <c:v>0.0</c:v>
                </c:pt>
                <c:pt idx="2881">
                  <c:v>0.0</c:v>
                </c:pt>
                <c:pt idx="2882">
                  <c:v>0.0</c:v>
                </c:pt>
                <c:pt idx="2883">
                  <c:v>0.0</c:v>
                </c:pt>
                <c:pt idx="2884">
                  <c:v>0.0</c:v>
                </c:pt>
                <c:pt idx="2885">
                  <c:v>0.0</c:v>
                </c:pt>
                <c:pt idx="2886">
                  <c:v>0.0</c:v>
                </c:pt>
                <c:pt idx="2887">
                  <c:v>0.0</c:v>
                </c:pt>
                <c:pt idx="2888">
                  <c:v>0.0</c:v>
                </c:pt>
                <c:pt idx="2889">
                  <c:v>0.0</c:v>
                </c:pt>
                <c:pt idx="2890">
                  <c:v>0.0</c:v>
                </c:pt>
                <c:pt idx="2891">
                  <c:v>0.0</c:v>
                </c:pt>
                <c:pt idx="2892">
                  <c:v>0.0</c:v>
                </c:pt>
                <c:pt idx="2893">
                  <c:v>0.0</c:v>
                </c:pt>
                <c:pt idx="2894">
                  <c:v>0.0</c:v>
                </c:pt>
                <c:pt idx="2895">
                  <c:v>0.0</c:v>
                </c:pt>
                <c:pt idx="2896">
                  <c:v>0.0</c:v>
                </c:pt>
                <c:pt idx="2897">
                  <c:v>0.0</c:v>
                </c:pt>
                <c:pt idx="2898">
                  <c:v>0.0</c:v>
                </c:pt>
                <c:pt idx="2899">
                  <c:v>0.0</c:v>
                </c:pt>
                <c:pt idx="2900">
                  <c:v>0.0</c:v>
                </c:pt>
                <c:pt idx="2901">
                  <c:v>0.0</c:v>
                </c:pt>
                <c:pt idx="2902">
                  <c:v>0.0</c:v>
                </c:pt>
                <c:pt idx="2903">
                  <c:v>0.0</c:v>
                </c:pt>
                <c:pt idx="2904">
                  <c:v>0.0</c:v>
                </c:pt>
                <c:pt idx="2905">
                  <c:v>0.0</c:v>
                </c:pt>
                <c:pt idx="2906">
                  <c:v>0.0</c:v>
                </c:pt>
                <c:pt idx="2907">
                  <c:v>0.0</c:v>
                </c:pt>
                <c:pt idx="2908">
                  <c:v>0.0</c:v>
                </c:pt>
                <c:pt idx="2909">
                  <c:v>0.0</c:v>
                </c:pt>
                <c:pt idx="2910">
                  <c:v>0.0</c:v>
                </c:pt>
                <c:pt idx="2911">
                  <c:v>0.0</c:v>
                </c:pt>
                <c:pt idx="2912">
                  <c:v>0.0</c:v>
                </c:pt>
                <c:pt idx="2913">
                  <c:v>0.0</c:v>
                </c:pt>
                <c:pt idx="2914">
                  <c:v>0.0</c:v>
                </c:pt>
                <c:pt idx="2915">
                  <c:v>0.0</c:v>
                </c:pt>
                <c:pt idx="2916">
                  <c:v>0.0</c:v>
                </c:pt>
                <c:pt idx="2917">
                  <c:v>0.0</c:v>
                </c:pt>
                <c:pt idx="2918">
                  <c:v>0.0</c:v>
                </c:pt>
                <c:pt idx="2919">
                  <c:v>0.0</c:v>
                </c:pt>
                <c:pt idx="2920">
                  <c:v>0.0</c:v>
                </c:pt>
                <c:pt idx="2921">
                  <c:v>0.0</c:v>
                </c:pt>
                <c:pt idx="2922">
                  <c:v>0.0</c:v>
                </c:pt>
                <c:pt idx="2923">
                  <c:v>0.0</c:v>
                </c:pt>
                <c:pt idx="2924">
                  <c:v>0.0</c:v>
                </c:pt>
                <c:pt idx="2925">
                  <c:v>0.0</c:v>
                </c:pt>
                <c:pt idx="2926">
                  <c:v>0.0</c:v>
                </c:pt>
                <c:pt idx="2927">
                  <c:v>0.0</c:v>
                </c:pt>
                <c:pt idx="2928">
                  <c:v>0.0</c:v>
                </c:pt>
                <c:pt idx="2929">
                  <c:v>0.0</c:v>
                </c:pt>
                <c:pt idx="2930">
                  <c:v>0.0</c:v>
                </c:pt>
                <c:pt idx="2931">
                  <c:v>0.0</c:v>
                </c:pt>
                <c:pt idx="2932">
                  <c:v>0.0</c:v>
                </c:pt>
                <c:pt idx="2933">
                  <c:v>0.0</c:v>
                </c:pt>
                <c:pt idx="2934">
                  <c:v>0.0</c:v>
                </c:pt>
                <c:pt idx="2935">
                  <c:v>0.0</c:v>
                </c:pt>
                <c:pt idx="2936">
                  <c:v>0.0</c:v>
                </c:pt>
                <c:pt idx="2937">
                  <c:v>0.0</c:v>
                </c:pt>
                <c:pt idx="2938">
                  <c:v>0.0</c:v>
                </c:pt>
                <c:pt idx="2939">
                  <c:v>0.0</c:v>
                </c:pt>
                <c:pt idx="2940">
                  <c:v>0.0</c:v>
                </c:pt>
                <c:pt idx="2941">
                  <c:v>0.0</c:v>
                </c:pt>
                <c:pt idx="2942">
                  <c:v>0.0</c:v>
                </c:pt>
                <c:pt idx="2943">
                  <c:v>0.0</c:v>
                </c:pt>
                <c:pt idx="2944">
                  <c:v>0.0</c:v>
                </c:pt>
                <c:pt idx="2945">
                  <c:v>0.0</c:v>
                </c:pt>
                <c:pt idx="2946">
                  <c:v>0.0</c:v>
                </c:pt>
                <c:pt idx="2947">
                  <c:v>0.0</c:v>
                </c:pt>
                <c:pt idx="2948">
                  <c:v>0.0</c:v>
                </c:pt>
                <c:pt idx="2949">
                  <c:v>0.0</c:v>
                </c:pt>
                <c:pt idx="2950">
                  <c:v>0.0</c:v>
                </c:pt>
                <c:pt idx="2951">
                  <c:v>0.0</c:v>
                </c:pt>
                <c:pt idx="2952">
                  <c:v>0.0</c:v>
                </c:pt>
                <c:pt idx="2953">
                  <c:v>0.0</c:v>
                </c:pt>
                <c:pt idx="2954">
                  <c:v>0.0</c:v>
                </c:pt>
                <c:pt idx="2955">
                  <c:v>0.0</c:v>
                </c:pt>
                <c:pt idx="2956">
                  <c:v>0.0</c:v>
                </c:pt>
                <c:pt idx="2957">
                  <c:v>0.0</c:v>
                </c:pt>
                <c:pt idx="2958">
                  <c:v>0.0</c:v>
                </c:pt>
                <c:pt idx="2959">
                  <c:v>0.0</c:v>
                </c:pt>
                <c:pt idx="2960">
                  <c:v>0.0</c:v>
                </c:pt>
                <c:pt idx="2961">
                  <c:v>0.0</c:v>
                </c:pt>
                <c:pt idx="2962">
                  <c:v>0.0</c:v>
                </c:pt>
                <c:pt idx="2963">
                  <c:v>0.0</c:v>
                </c:pt>
                <c:pt idx="2964">
                  <c:v>0.0</c:v>
                </c:pt>
                <c:pt idx="2965">
                  <c:v>0.0</c:v>
                </c:pt>
                <c:pt idx="2966">
                  <c:v>0.0</c:v>
                </c:pt>
                <c:pt idx="2967">
                  <c:v>0.0</c:v>
                </c:pt>
                <c:pt idx="2968">
                  <c:v>0.0</c:v>
                </c:pt>
                <c:pt idx="2969">
                  <c:v>0.0</c:v>
                </c:pt>
                <c:pt idx="2970">
                  <c:v>0.0</c:v>
                </c:pt>
                <c:pt idx="2971">
                  <c:v>0.0</c:v>
                </c:pt>
                <c:pt idx="2972">
                  <c:v>0.0</c:v>
                </c:pt>
                <c:pt idx="2973">
                  <c:v>0.0</c:v>
                </c:pt>
                <c:pt idx="2974">
                  <c:v>0.0</c:v>
                </c:pt>
                <c:pt idx="2975">
                  <c:v>0.0</c:v>
                </c:pt>
                <c:pt idx="2976">
                  <c:v>0.0</c:v>
                </c:pt>
                <c:pt idx="2977">
                  <c:v>0.0</c:v>
                </c:pt>
                <c:pt idx="2978">
                  <c:v>0.0</c:v>
                </c:pt>
                <c:pt idx="2979">
                  <c:v>0.0</c:v>
                </c:pt>
                <c:pt idx="2980">
                  <c:v>0.0</c:v>
                </c:pt>
                <c:pt idx="2981">
                  <c:v>0.0</c:v>
                </c:pt>
                <c:pt idx="2982">
                  <c:v>0.0</c:v>
                </c:pt>
                <c:pt idx="2983">
                  <c:v>0.0</c:v>
                </c:pt>
                <c:pt idx="2984">
                  <c:v>0.0</c:v>
                </c:pt>
                <c:pt idx="2985">
                  <c:v>0.0</c:v>
                </c:pt>
                <c:pt idx="2986">
                  <c:v>0.0</c:v>
                </c:pt>
                <c:pt idx="2987">
                  <c:v>0.0</c:v>
                </c:pt>
                <c:pt idx="2988">
                  <c:v>0.0</c:v>
                </c:pt>
                <c:pt idx="2989">
                  <c:v>0.0</c:v>
                </c:pt>
                <c:pt idx="2990">
                  <c:v>0.0</c:v>
                </c:pt>
                <c:pt idx="2991">
                  <c:v>0.0</c:v>
                </c:pt>
                <c:pt idx="2992">
                  <c:v>0.0</c:v>
                </c:pt>
                <c:pt idx="2993">
                  <c:v>0.0</c:v>
                </c:pt>
                <c:pt idx="2994">
                  <c:v>0.0</c:v>
                </c:pt>
                <c:pt idx="2995">
                  <c:v>0.0</c:v>
                </c:pt>
                <c:pt idx="2996">
                  <c:v>0.0</c:v>
                </c:pt>
                <c:pt idx="2997">
                  <c:v>0.0</c:v>
                </c:pt>
                <c:pt idx="2998">
                  <c:v>0.0</c:v>
                </c:pt>
                <c:pt idx="2999">
                  <c:v>0.0</c:v>
                </c:pt>
                <c:pt idx="3000">
                  <c:v>0.0</c:v>
                </c:pt>
                <c:pt idx="3001">
                  <c:v>0.0</c:v>
                </c:pt>
                <c:pt idx="3002">
                  <c:v>0.0</c:v>
                </c:pt>
                <c:pt idx="3003">
                  <c:v>0.0</c:v>
                </c:pt>
                <c:pt idx="3004">
                  <c:v>0.0</c:v>
                </c:pt>
                <c:pt idx="3005">
                  <c:v>0.0</c:v>
                </c:pt>
                <c:pt idx="3006">
                  <c:v>0.0</c:v>
                </c:pt>
                <c:pt idx="3007">
                  <c:v>0.0</c:v>
                </c:pt>
                <c:pt idx="3008">
                  <c:v>0.0</c:v>
                </c:pt>
                <c:pt idx="3009">
                  <c:v>0.0</c:v>
                </c:pt>
                <c:pt idx="3010">
                  <c:v>0.0</c:v>
                </c:pt>
                <c:pt idx="3011">
                  <c:v>0.0</c:v>
                </c:pt>
                <c:pt idx="3012">
                  <c:v>0.0</c:v>
                </c:pt>
                <c:pt idx="3013">
                  <c:v>0.0</c:v>
                </c:pt>
                <c:pt idx="3014">
                  <c:v>0.0</c:v>
                </c:pt>
                <c:pt idx="3015">
                  <c:v>0.0</c:v>
                </c:pt>
                <c:pt idx="3016">
                  <c:v>0.0</c:v>
                </c:pt>
                <c:pt idx="3017">
                  <c:v>0.0</c:v>
                </c:pt>
                <c:pt idx="3018">
                  <c:v>0.0</c:v>
                </c:pt>
                <c:pt idx="3019">
                  <c:v>0.0</c:v>
                </c:pt>
                <c:pt idx="3020">
                  <c:v>0.0</c:v>
                </c:pt>
                <c:pt idx="3021">
                  <c:v>0.0</c:v>
                </c:pt>
                <c:pt idx="3022">
                  <c:v>0.0</c:v>
                </c:pt>
                <c:pt idx="3023">
                  <c:v>0.0</c:v>
                </c:pt>
                <c:pt idx="3024">
                  <c:v>0.0</c:v>
                </c:pt>
                <c:pt idx="3025">
                  <c:v>0.0</c:v>
                </c:pt>
                <c:pt idx="3026">
                  <c:v>0.0</c:v>
                </c:pt>
                <c:pt idx="3027">
                  <c:v>0.0</c:v>
                </c:pt>
                <c:pt idx="3028">
                  <c:v>0.0</c:v>
                </c:pt>
                <c:pt idx="3029">
                  <c:v>0.0</c:v>
                </c:pt>
                <c:pt idx="3030">
                  <c:v>0.0</c:v>
                </c:pt>
                <c:pt idx="3031">
                  <c:v>0.0</c:v>
                </c:pt>
                <c:pt idx="3032">
                  <c:v>0.0</c:v>
                </c:pt>
                <c:pt idx="3033">
                  <c:v>0.0</c:v>
                </c:pt>
                <c:pt idx="3034">
                  <c:v>0.0</c:v>
                </c:pt>
                <c:pt idx="3035">
                  <c:v>0.0</c:v>
                </c:pt>
                <c:pt idx="3036">
                  <c:v>0.0</c:v>
                </c:pt>
                <c:pt idx="3037">
                  <c:v>0.0</c:v>
                </c:pt>
                <c:pt idx="3038">
                  <c:v>0.0</c:v>
                </c:pt>
                <c:pt idx="3039">
                  <c:v>0.0</c:v>
                </c:pt>
                <c:pt idx="3040">
                  <c:v>0.0</c:v>
                </c:pt>
                <c:pt idx="3041">
                  <c:v>0.0</c:v>
                </c:pt>
                <c:pt idx="3042">
                  <c:v>0.0</c:v>
                </c:pt>
                <c:pt idx="3043">
                  <c:v>0.0</c:v>
                </c:pt>
                <c:pt idx="3044">
                  <c:v>0.0</c:v>
                </c:pt>
                <c:pt idx="3045">
                  <c:v>0.0</c:v>
                </c:pt>
                <c:pt idx="3046">
                  <c:v>0.0</c:v>
                </c:pt>
                <c:pt idx="3047">
                  <c:v>0.0</c:v>
                </c:pt>
                <c:pt idx="3048">
                  <c:v>0.0</c:v>
                </c:pt>
                <c:pt idx="3049">
                  <c:v>0.0</c:v>
                </c:pt>
                <c:pt idx="3050">
                  <c:v>0.0</c:v>
                </c:pt>
                <c:pt idx="3051">
                  <c:v>0.0</c:v>
                </c:pt>
                <c:pt idx="3052">
                  <c:v>0.0</c:v>
                </c:pt>
                <c:pt idx="3053">
                  <c:v>0.0</c:v>
                </c:pt>
                <c:pt idx="3054">
                  <c:v>0.0</c:v>
                </c:pt>
                <c:pt idx="3055">
                  <c:v>0.0</c:v>
                </c:pt>
                <c:pt idx="3056">
                  <c:v>0.0</c:v>
                </c:pt>
                <c:pt idx="3057">
                  <c:v>0.0</c:v>
                </c:pt>
                <c:pt idx="3058">
                  <c:v>0.0</c:v>
                </c:pt>
                <c:pt idx="3059">
                  <c:v>0.0</c:v>
                </c:pt>
                <c:pt idx="3060">
                  <c:v>0.0</c:v>
                </c:pt>
                <c:pt idx="3061">
                  <c:v>0.0</c:v>
                </c:pt>
                <c:pt idx="3062">
                  <c:v>0.0</c:v>
                </c:pt>
                <c:pt idx="3063">
                  <c:v>0.0</c:v>
                </c:pt>
                <c:pt idx="3064">
                  <c:v>0.0</c:v>
                </c:pt>
                <c:pt idx="3065">
                  <c:v>0.0</c:v>
                </c:pt>
                <c:pt idx="3066">
                  <c:v>0.0</c:v>
                </c:pt>
                <c:pt idx="3067">
                  <c:v>0.0</c:v>
                </c:pt>
                <c:pt idx="3068">
                  <c:v>0.0</c:v>
                </c:pt>
                <c:pt idx="3069">
                  <c:v>0.0</c:v>
                </c:pt>
                <c:pt idx="3070">
                  <c:v>0.0</c:v>
                </c:pt>
                <c:pt idx="3071">
                  <c:v>0.0</c:v>
                </c:pt>
                <c:pt idx="3072">
                  <c:v>0.0</c:v>
                </c:pt>
                <c:pt idx="3073">
                  <c:v>0.0</c:v>
                </c:pt>
                <c:pt idx="3074">
                  <c:v>0.0</c:v>
                </c:pt>
                <c:pt idx="3075">
                  <c:v>0.0</c:v>
                </c:pt>
                <c:pt idx="3076">
                  <c:v>0.0</c:v>
                </c:pt>
                <c:pt idx="3077">
                  <c:v>0.0</c:v>
                </c:pt>
                <c:pt idx="3078">
                  <c:v>0.0</c:v>
                </c:pt>
                <c:pt idx="3079">
                  <c:v>0.0</c:v>
                </c:pt>
                <c:pt idx="3080">
                  <c:v>0.0</c:v>
                </c:pt>
                <c:pt idx="3081">
                  <c:v>0.0</c:v>
                </c:pt>
                <c:pt idx="3082">
                  <c:v>0.0</c:v>
                </c:pt>
                <c:pt idx="3083">
                  <c:v>0.0</c:v>
                </c:pt>
                <c:pt idx="3084">
                  <c:v>0.0</c:v>
                </c:pt>
                <c:pt idx="3085">
                  <c:v>0.0</c:v>
                </c:pt>
                <c:pt idx="3086">
                  <c:v>0.0</c:v>
                </c:pt>
                <c:pt idx="3087">
                  <c:v>0.0</c:v>
                </c:pt>
                <c:pt idx="3088">
                  <c:v>0.0</c:v>
                </c:pt>
                <c:pt idx="3089">
                  <c:v>0.0</c:v>
                </c:pt>
                <c:pt idx="3090">
                  <c:v>0.0</c:v>
                </c:pt>
                <c:pt idx="3091">
                  <c:v>0.0</c:v>
                </c:pt>
                <c:pt idx="3092">
                  <c:v>0.0</c:v>
                </c:pt>
                <c:pt idx="3093">
                  <c:v>0.0</c:v>
                </c:pt>
                <c:pt idx="3094">
                  <c:v>0.0</c:v>
                </c:pt>
                <c:pt idx="3095">
                  <c:v>0.0</c:v>
                </c:pt>
                <c:pt idx="3096">
                  <c:v>0.0</c:v>
                </c:pt>
                <c:pt idx="3097">
                  <c:v>0.0</c:v>
                </c:pt>
                <c:pt idx="3098">
                  <c:v>0.0</c:v>
                </c:pt>
                <c:pt idx="3099">
                  <c:v>0.0</c:v>
                </c:pt>
                <c:pt idx="3100">
                  <c:v>0.0</c:v>
                </c:pt>
                <c:pt idx="3101">
                  <c:v>0.0</c:v>
                </c:pt>
                <c:pt idx="3102">
                  <c:v>0.0</c:v>
                </c:pt>
                <c:pt idx="3103">
                  <c:v>0.0</c:v>
                </c:pt>
                <c:pt idx="3104">
                  <c:v>0.0</c:v>
                </c:pt>
                <c:pt idx="3105">
                  <c:v>0.0</c:v>
                </c:pt>
                <c:pt idx="3106">
                  <c:v>0.0</c:v>
                </c:pt>
                <c:pt idx="3107">
                  <c:v>0.0</c:v>
                </c:pt>
                <c:pt idx="3108">
                  <c:v>0.0</c:v>
                </c:pt>
                <c:pt idx="3109">
                  <c:v>0.0</c:v>
                </c:pt>
                <c:pt idx="3110">
                  <c:v>0.0</c:v>
                </c:pt>
              </c:numCache>
            </c:numRef>
          </c:yVal>
          <c:smooth val="1"/>
        </c:ser>
        <c:dLbls/>
        <c:axId val="493415320"/>
        <c:axId val="493422648"/>
      </c:scatterChart>
      <c:valAx>
        <c:axId val="493415320"/>
        <c:scaling>
          <c:orientation val="minMax"/>
          <c:max val="2100.0"/>
          <c:min val="190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</a:t>
                </a:r>
              </a:p>
            </c:rich>
          </c:tx>
          <c:layout/>
        </c:title>
        <c:numFmt formatCode="General" sourceLinked="0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3422648"/>
        <c:crosses val="autoZero"/>
        <c:crossBetween val="midCat"/>
      </c:valAx>
      <c:valAx>
        <c:axId val="493422648"/>
        <c:scaling>
          <c:orientation val="minMax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Annual Production (Mbbl/yr)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341532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v>World Production Data</c:v>
          </c:tx>
          <c:spPr>
            <a:ln w="28575">
              <a:noFill/>
            </a:ln>
          </c:spPr>
          <c:xVal>
            <c:numRef>
              <c:f>'Data 1'!$G$4:$G$114</c:f>
              <c:numCache>
                <c:formatCode>General</c:formatCode>
                <c:ptCount val="111"/>
                <c:pt idx="0">
                  <c:v>181.1205177972477</c:v>
                </c:pt>
                <c:pt idx="1">
                  <c:v>192.7298534572477</c:v>
                </c:pt>
                <c:pt idx="2">
                  <c:v>205.3483204392477</c:v>
                </c:pt>
                <c:pt idx="3">
                  <c:v>218.8973276832477</c:v>
                </c:pt>
                <c:pt idx="4">
                  <c:v>233.657243741062</c:v>
                </c:pt>
                <c:pt idx="5">
                  <c:v>249.5840766120619</c:v>
                </c:pt>
                <c:pt idx="6">
                  <c:v>267.127261257062</c:v>
                </c:pt>
                <c:pt idx="7">
                  <c:v>285.685910806062</c:v>
                </c:pt>
                <c:pt idx="8">
                  <c:v>305.2747192257887</c:v>
                </c:pt>
                <c:pt idx="9">
                  <c:v>326.6145705577887</c:v>
                </c:pt>
                <c:pt idx="10">
                  <c:v>348.0102558657887</c:v>
                </c:pt>
                <c:pt idx="11">
                  <c:v>368.3869004447888</c:v>
                </c:pt>
                <c:pt idx="12">
                  <c:v>390.4373827824117</c:v>
                </c:pt>
                <c:pt idx="13">
                  <c:v>413.3279946094116</c:v>
                </c:pt>
                <c:pt idx="14">
                  <c:v>436.4443148174117</c:v>
                </c:pt>
                <c:pt idx="15">
                  <c:v>460.5527464704116</c:v>
                </c:pt>
                <c:pt idx="16">
                  <c:v>483.5288344521603</c:v>
                </c:pt>
                <c:pt idx="17">
                  <c:v>505.2590119621602</c:v>
                </c:pt>
                <c:pt idx="18">
                  <c:v>526.1728675651602</c:v>
                </c:pt>
                <c:pt idx="19">
                  <c:v>546.8314673471602</c:v>
                </c:pt>
                <c:pt idx="20">
                  <c:v>567.886870132133</c:v>
                </c:pt>
                <c:pt idx="21">
                  <c:v>588.864228630133</c:v>
                </c:pt>
                <c:pt idx="22">
                  <c:v>610.933099876133</c:v>
                </c:pt>
                <c:pt idx="23">
                  <c:v>633.119103223133</c:v>
                </c:pt>
                <c:pt idx="24">
                  <c:v>656.1704262823815</c:v>
                </c:pt>
                <c:pt idx="25">
                  <c:v>679.5457170393815</c:v>
                </c:pt>
                <c:pt idx="26">
                  <c:v>703.4384473983815</c:v>
                </c:pt>
                <c:pt idx="27">
                  <c:v>727.2612034713816</c:v>
                </c:pt>
                <c:pt idx="28">
                  <c:v>751.2688000611493</c:v>
                </c:pt>
                <c:pt idx="29">
                  <c:v>775.3691699911493</c:v>
                </c:pt>
                <c:pt idx="30">
                  <c:v>799.8621986591493</c:v>
                </c:pt>
                <c:pt idx="31">
                  <c:v>824.7337197761493</c:v>
                </c:pt>
                <c:pt idx="32">
                  <c:v>850.2757957986766</c:v>
                </c:pt>
                <c:pt idx="33">
                  <c:v>876.6428105966766</c:v>
                </c:pt>
                <c:pt idx="34">
                  <c:v>903.5004546796766</c:v>
                </c:pt>
                <c:pt idx="35">
                  <c:v>929.9254720026766</c:v>
                </c:pt>
                <c:pt idx="36">
                  <c:v>957.2612535566188</c:v>
                </c:pt>
                <c:pt idx="37">
                  <c:v>984.6020955598668</c:v>
                </c:pt>
                <c:pt idx="38">
                  <c:v>1011.867749449414</c:v>
                </c:pt>
                <c:pt idx="39">
                  <c:v>1040.0</c:v>
                </c:pt>
                <c:pt idx="40">
                  <c:v>1069.742163559167</c:v>
                </c:pt>
                <c:pt idx="41">
                  <c:v>1099.57331514677</c:v>
                </c:pt>
                <c:pt idx="42">
                  <c:v>1129.336854939809</c:v>
                </c:pt>
                <c:pt idx="43">
                  <c:v>1159.272235642754</c:v>
                </c:pt>
                <c:pt idx="44">
                  <c:v>1188.573632196927</c:v>
                </c:pt>
                <c:pt idx="45">
                  <c:v>1218.538177734409</c:v>
                </c:pt>
              </c:numCache>
            </c:numRef>
          </c:xVal>
          <c:yVal>
            <c:numRef>
              <c:f>'Data 1'!$H$4:$H$114</c:f>
              <c:numCache>
                <c:formatCode>General</c:formatCode>
                <c:ptCount val="111"/>
                <c:pt idx="0">
                  <c:v>0.0640972972095623</c:v>
                </c:pt>
                <c:pt idx="1">
                  <c:v>0.0654723010247039</c:v>
                </c:pt>
                <c:pt idx="2">
                  <c:v>0.0659806090208976</c:v>
                </c:pt>
                <c:pt idx="3">
                  <c:v>0.067428489027387</c:v>
                </c:pt>
                <c:pt idx="4">
                  <c:v>0.0681632318176707</c:v>
                </c:pt>
                <c:pt idx="5">
                  <c:v>0.0702896790658165</c:v>
                </c:pt>
                <c:pt idx="6">
                  <c:v>0.069474936633819</c:v>
                </c:pt>
                <c:pt idx="7">
                  <c:v>0.0685676390706738</c:v>
                </c:pt>
                <c:pt idx="8">
                  <c:v>0.0699037620479032</c:v>
                </c:pt>
                <c:pt idx="9">
                  <c:v>0.0655074428292059</c:v>
                </c:pt>
                <c:pt idx="10">
                  <c:v>0.0585518508019439</c:v>
                </c:pt>
                <c:pt idx="11">
                  <c:v>0.0598568578605789</c:v>
                </c:pt>
                <c:pt idx="12">
                  <c:v>0.0586281253702512</c:v>
                </c:pt>
                <c:pt idx="13">
                  <c:v>0.0559273035204028</c:v>
                </c:pt>
                <c:pt idx="14">
                  <c:v>0.0552382763035551</c:v>
                </c:pt>
                <c:pt idx="15">
                  <c:v>0.0498880707103214</c:v>
                </c:pt>
                <c:pt idx="16">
                  <c:v>0.0449408100648648</c:v>
                </c:pt>
                <c:pt idx="17">
                  <c:v>0.0413923455254793</c:v>
                </c:pt>
                <c:pt idx="18">
                  <c:v>0.0392620012460861</c:v>
                </c:pt>
                <c:pt idx="19">
                  <c:v>0.038504372996526</c:v>
                </c:pt>
                <c:pt idx="20">
                  <c:v>0.0369393264773301</c:v>
                </c:pt>
                <c:pt idx="21">
                  <c:v>0.0374770111224764</c:v>
                </c:pt>
                <c:pt idx="22">
                  <c:v>0.0363149473346562</c:v>
                </c:pt>
                <c:pt idx="23">
                  <c:v>0.0364091415689356</c:v>
                </c:pt>
                <c:pt idx="24">
                  <c:v>0.0356238102491691</c:v>
                </c:pt>
                <c:pt idx="25">
                  <c:v>0.0351598571809045</c:v>
                </c:pt>
                <c:pt idx="26">
                  <c:v>0.0338661558251569</c:v>
                </c:pt>
                <c:pt idx="27">
                  <c:v>0.0330109683772132</c:v>
                </c:pt>
                <c:pt idx="28">
                  <c:v>0.0320795565156417</c:v>
                </c:pt>
                <c:pt idx="29">
                  <c:v>0.0315888606562466</c:v>
                </c:pt>
                <c:pt idx="30">
                  <c:v>0.0310947575203497</c:v>
                </c:pt>
                <c:pt idx="31">
                  <c:v>0.0309700881751991</c:v>
                </c:pt>
                <c:pt idx="32">
                  <c:v>0.0310099557441043</c:v>
                </c:pt>
                <c:pt idx="33">
                  <c:v>0.0306369296118674</c:v>
                </c:pt>
                <c:pt idx="34">
                  <c:v>0.0292473757883925</c:v>
                </c:pt>
                <c:pt idx="35">
                  <c:v>0.0293956691981694</c:v>
                </c:pt>
                <c:pt idx="36">
                  <c:v>0.0285615258130061</c:v>
                </c:pt>
                <c:pt idx="37">
                  <c:v>0.0276920534828269</c:v>
                </c:pt>
                <c:pt idx="38">
                  <c:v>0.0278022998221788</c:v>
                </c:pt>
                <c:pt idx="39">
                  <c:v>0.0282762769727795</c:v>
                </c:pt>
                <c:pt idx="40">
                  <c:v>0.0278031142197963</c:v>
                </c:pt>
                <c:pt idx="41">
                  <c:v>0.0271297522199517</c:v>
                </c:pt>
                <c:pt idx="42">
                  <c:v>0.0263548822150363</c:v>
                </c:pt>
                <c:pt idx="43">
                  <c:v>0.025822563313912</c:v>
                </c:pt>
                <c:pt idx="44">
                  <c:v>0.0246525715870146</c:v>
                </c:pt>
                <c:pt idx="45">
                  <c:v>0.0245905676859419</c:v>
                </c:pt>
              </c:numCache>
            </c:numRef>
          </c:yVal>
        </c:ser>
        <c:ser>
          <c:idx val="1"/>
          <c:order val="1"/>
          <c:tx>
            <c:v>Hubbert Line</c:v>
          </c:tx>
          <c:marker>
            <c:symbol val="none"/>
          </c:marker>
          <c:xVal>
            <c:numRef>
              <c:f>'Data 1'!$J$4:$J$116</c:f>
              <c:numCache>
                <c:formatCode>General</c:formatCode>
                <c:ptCount val="113"/>
                <c:pt idx="0">
                  <c:v>181.1205177972477</c:v>
                </c:pt>
                <c:pt idx="1">
                  <c:v>192.7298534572477</c:v>
                </c:pt>
                <c:pt idx="2">
                  <c:v>205.3483204392477</c:v>
                </c:pt>
                <c:pt idx="3">
                  <c:v>218.8973276832477</c:v>
                </c:pt>
                <c:pt idx="4">
                  <c:v>233.657243741062</c:v>
                </c:pt>
                <c:pt idx="5">
                  <c:v>249.5840766120619</c:v>
                </c:pt>
                <c:pt idx="6">
                  <c:v>267.127261257062</c:v>
                </c:pt>
                <c:pt idx="7">
                  <c:v>285.685910806062</c:v>
                </c:pt>
                <c:pt idx="8">
                  <c:v>305.2747192257887</c:v>
                </c:pt>
                <c:pt idx="9">
                  <c:v>326.6145705577887</c:v>
                </c:pt>
                <c:pt idx="10">
                  <c:v>348.0102558657887</c:v>
                </c:pt>
                <c:pt idx="11">
                  <c:v>368.3869004447888</c:v>
                </c:pt>
                <c:pt idx="12">
                  <c:v>390.4373827824117</c:v>
                </c:pt>
                <c:pt idx="13">
                  <c:v>413.3279946094116</c:v>
                </c:pt>
                <c:pt idx="14">
                  <c:v>436.4443148174117</c:v>
                </c:pt>
                <c:pt idx="15">
                  <c:v>460.5527464704116</c:v>
                </c:pt>
                <c:pt idx="16">
                  <c:v>483.5288344521603</c:v>
                </c:pt>
                <c:pt idx="17">
                  <c:v>505.2590119621602</c:v>
                </c:pt>
                <c:pt idx="18">
                  <c:v>526.1728675651602</c:v>
                </c:pt>
                <c:pt idx="19">
                  <c:v>546.8314673471602</c:v>
                </c:pt>
                <c:pt idx="20">
                  <c:v>567.886870132133</c:v>
                </c:pt>
                <c:pt idx="21">
                  <c:v>588.864228630133</c:v>
                </c:pt>
                <c:pt idx="22">
                  <c:v>610.933099876133</c:v>
                </c:pt>
                <c:pt idx="23">
                  <c:v>633.119103223133</c:v>
                </c:pt>
                <c:pt idx="24">
                  <c:v>656.1704262823815</c:v>
                </c:pt>
                <c:pt idx="25">
                  <c:v>679.5457170393815</c:v>
                </c:pt>
                <c:pt idx="26">
                  <c:v>703.4384473983815</c:v>
                </c:pt>
                <c:pt idx="27">
                  <c:v>727.2612034713816</c:v>
                </c:pt>
                <c:pt idx="28">
                  <c:v>751.2688000611493</c:v>
                </c:pt>
                <c:pt idx="29">
                  <c:v>775.3691699911493</c:v>
                </c:pt>
                <c:pt idx="30">
                  <c:v>799.8621986591493</c:v>
                </c:pt>
                <c:pt idx="31">
                  <c:v>824.7337197761493</c:v>
                </c:pt>
                <c:pt idx="32">
                  <c:v>850.2757957986766</c:v>
                </c:pt>
                <c:pt idx="33">
                  <c:v>876.6428105966766</c:v>
                </c:pt>
                <c:pt idx="34">
                  <c:v>903.5004546796766</c:v>
                </c:pt>
                <c:pt idx="35">
                  <c:v>929.9254720026766</c:v>
                </c:pt>
                <c:pt idx="36">
                  <c:v>957.2612535566188</c:v>
                </c:pt>
                <c:pt idx="37">
                  <c:v>984.6020955598668</c:v>
                </c:pt>
                <c:pt idx="38">
                  <c:v>1011.867749449414</c:v>
                </c:pt>
                <c:pt idx="39">
                  <c:v>1040.0</c:v>
                </c:pt>
                <c:pt idx="40">
                  <c:v>1069.742163559167</c:v>
                </c:pt>
                <c:pt idx="41">
                  <c:v>1099.57331514677</c:v>
                </c:pt>
                <c:pt idx="42">
                  <c:v>1129.336854939809</c:v>
                </c:pt>
                <c:pt idx="43">
                  <c:v>1159.272235642754</c:v>
                </c:pt>
                <c:pt idx="44">
                  <c:v>1188.573632196927</c:v>
                </c:pt>
                <c:pt idx="45">
                  <c:v>1218.538177734409</c:v>
                </c:pt>
                <c:pt idx="46">
                  <c:v>1800.0</c:v>
                </c:pt>
                <c:pt idx="47">
                  <c:v>0.0</c:v>
                </c:pt>
              </c:numCache>
            </c:numRef>
          </c:xVal>
          <c:yVal>
            <c:numRef>
              <c:f>'Data 1'!$K$4:$K$116</c:f>
              <c:numCache>
                <c:formatCode>General</c:formatCode>
                <c:ptCount val="113"/>
                <c:pt idx="0">
                  <c:v>0.0719501992090112</c:v>
                </c:pt>
                <c:pt idx="1">
                  <c:v>0.0714342287352334</c:v>
                </c:pt>
                <c:pt idx="2">
                  <c:v>0.0708734079804779</c:v>
                </c:pt>
                <c:pt idx="3">
                  <c:v>0.0702712298807445</c:v>
                </c:pt>
                <c:pt idx="4">
                  <c:v>0.0696152336115083</c:v>
                </c:pt>
                <c:pt idx="5">
                  <c:v>0.0689073743727972</c:v>
                </c:pt>
                <c:pt idx="6">
                  <c:v>0.0681276772774639</c:v>
                </c:pt>
                <c:pt idx="7">
                  <c:v>0.0673028484086195</c:v>
                </c:pt>
                <c:pt idx="8">
                  <c:v>0.066432234701076</c:v>
                </c:pt>
                <c:pt idx="9">
                  <c:v>0.0654837968640983</c:v>
                </c:pt>
                <c:pt idx="10">
                  <c:v>0.0645328775170761</c:v>
                </c:pt>
                <c:pt idx="11">
                  <c:v>0.0636272488691205</c:v>
                </c:pt>
                <c:pt idx="12">
                  <c:v>0.0626472274318928</c:v>
                </c:pt>
                <c:pt idx="13">
                  <c:v>0.0616298669062484</c:v>
                </c:pt>
                <c:pt idx="14">
                  <c:v>0.0606024748970039</c:v>
                </c:pt>
                <c:pt idx="15">
                  <c:v>0.0595309890457595</c:v>
                </c:pt>
                <c:pt idx="16">
                  <c:v>0.058509829579904</c:v>
                </c:pt>
                <c:pt idx="17">
                  <c:v>0.0575440439127929</c:v>
                </c:pt>
                <c:pt idx="18">
                  <c:v>0.0566145392193262</c:v>
                </c:pt>
                <c:pt idx="19">
                  <c:v>0.0556963792290151</c:v>
                </c:pt>
                <c:pt idx="20">
                  <c:v>0.054760583549683</c:v>
                </c:pt>
                <c:pt idx="21">
                  <c:v>0.0538282565053274</c:v>
                </c:pt>
                <c:pt idx="22">
                  <c:v>0.052847417783283</c:v>
                </c:pt>
                <c:pt idx="23">
                  <c:v>0.051861373190083</c:v>
                </c:pt>
                <c:pt idx="24">
                  <c:v>0.0508368699430053</c:v>
                </c:pt>
                <c:pt idx="25">
                  <c:v>0.049797968131583</c:v>
                </c:pt>
                <c:pt idx="26">
                  <c:v>0.0487360690045164</c:v>
                </c:pt>
                <c:pt idx="27">
                  <c:v>0.0476772798457164</c:v>
                </c:pt>
                <c:pt idx="28">
                  <c:v>0.0466102755528378</c:v>
                </c:pt>
                <c:pt idx="29">
                  <c:v>0.0455391480003934</c:v>
                </c:pt>
                <c:pt idx="30">
                  <c:v>0.0444505689484822</c:v>
                </c:pt>
                <c:pt idx="31">
                  <c:v>0.0433451680099489</c:v>
                </c:pt>
                <c:pt idx="32">
                  <c:v>0.0422099646311699</c:v>
                </c:pt>
                <c:pt idx="33">
                  <c:v>0.0410380973068144</c:v>
                </c:pt>
                <c:pt idx="34">
                  <c:v>0.0398444242364588</c:v>
                </c:pt>
                <c:pt idx="35">
                  <c:v>0.0386699790221032</c:v>
                </c:pt>
                <c:pt idx="36">
                  <c:v>0.0374550553974836</c:v>
                </c:pt>
                <c:pt idx="37">
                  <c:v>0.0362399068640059</c:v>
                </c:pt>
                <c:pt idx="38">
                  <c:v>0.0350281000244705</c:v>
                </c:pt>
                <c:pt idx="39">
                  <c:v>0.0337777777777778</c:v>
                </c:pt>
                <c:pt idx="40">
                  <c:v>0.0324559038418148</c:v>
                </c:pt>
                <c:pt idx="41">
                  <c:v>0.0311300748823658</c:v>
                </c:pt>
                <c:pt idx="42">
                  <c:v>0.0298072508915641</c:v>
                </c:pt>
                <c:pt idx="43">
                  <c:v>0.0284767895269887</c:v>
                </c:pt>
                <c:pt idx="44">
                  <c:v>0.0271745052356921</c:v>
                </c:pt>
                <c:pt idx="45">
                  <c:v>0.0258427476562485</c:v>
                </c:pt>
                <c:pt idx="46">
                  <c:v>0.0</c:v>
                </c:pt>
                <c:pt idx="47">
                  <c:v>0.08</c:v>
                </c:pt>
              </c:numCache>
            </c:numRef>
          </c:yVal>
        </c:ser>
        <c:dLbls/>
        <c:axId val="493491768"/>
        <c:axId val="493497768"/>
      </c:scatterChart>
      <c:valAx>
        <c:axId val="493491768"/>
        <c:scaling>
          <c:orientation val="minMax"/>
          <c:max val="3000.0"/>
          <c:min val="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Q = Cumulative Production (Gbbl)</a:t>
                </a:r>
              </a:p>
            </c:rich>
          </c:tx>
          <c:layout/>
        </c:title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3497768"/>
        <c:crosses val="autoZero"/>
        <c:crossBetween val="midCat"/>
      </c:valAx>
      <c:valAx>
        <c:axId val="493497768"/>
        <c:scaling>
          <c:orientation val="minMax"/>
          <c:max val="0.08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P/Q = Annual Production / Cumulative Production</a:t>
                </a:r>
              </a:p>
            </c:rich>
          </c:tx>
          <c:layout/>
        </c:title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349176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142875</xdr:rowOff>
    </xdr:from>
    <xdr:to>
      <xdr:col>11</xdr:col>
      <xdr:colOff>314325</xdr:colOff>
      <xdr:row>17</xdr:row>
      <xdr:rowOff>0</xdr:rowOff>
    </xdr:to>
    <xdr:graphicFrame macro="">
      <xdr:nvGraphicFramePr>
        <xdr:cNvPr id="194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17</xdr:row>
      <xdr:rowOff>66674</xdr:rowOff>
    </xdr:from>
    <xdr:to>
      <xdr:col>11</xdr:col>
      <xdr:colOff>323850</xdr:colOff>
      <xdr:row>31</xdr:row>
      <xdr:rowOff>142875</xdr:rowOff>
    </xdr:to>
    <xdr:graphicFrame macro="">
      <xdr:nvGraphicFramePr>
        <xdr:cNvPr id="194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onto.eia.gov/dnav/pet/hist/LeafHandler.ashx?n=PET&amp;s=MCRFPUS2&amp;f=A" TargetMode="External"/><Relationship Id="rId2" Type="http://schemas.openxmlformats.org/officeDocument/2006/relationships/hyperlink" Target="http://www.eia.gov/" TargetMode="External"/><Relationship Id="rId3" Type="http://schemas.openxmlformats.org/officeDocument/2006/relationships/hyperlink" Target="mailto:infoctr@ei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atd.wuthering-heights.co.uk/subpages/hubbertmaths/hubbertmaths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indexed="17"/>
  </sheetPr>
  <dimension ref="B2:F15"/>
  <sheetViews>
    <sheetView showGridLines="0" workbookViewId="0">
      <selection activeCell="B19" sqref="B19"/>
    </sheetView>
  </sheetViews>
  <sheetFormatPr baseColWidth="10" defaultColWidth="9.1640625" defaultRowHeight="12"/>
  <cols>
    <col min="1" max="1" width="4.6640625" customWidth="1"/>
    <col min="2" max="2" width="26.5" customWidth="1"/>
    <col min="3" max="3" width="57.1640625" customWidth="1"/>
    <col min="4" max="4" width="11.5" customWidth="1"/>
    <col min="5" max="5" width="13.33203125" customWidth="1"/>
    <col min="6" max="6" width="19" customWidth="1"/>
    <col min="7" max="7" width="13.33203125" customWidth="1"/>
  </cols>
  <sheetData>
    <row r="2" spans="2:6" ht="17">
      <c r="B2" s="1" t="s">
        <v>2</v>
      </c>
    </row>
    <row r="3" spans="2:6" ht="15">
      <c r="B3" s="8" t="s">
        <v>11</v>
      </c>
      <c r="C3" s="5"/>
      <c r="D3" s="5"/>
      <c r="E3" s="5"/>
      <c r="F3" s="5"/>
    </row>
    <row r="4" spans="2:6">
      <c r="B4" s="4"/>
      <c r="C4" s="5"/>
      <c r="D4" s="5"/>
      <c r="E4" s="5"/>
      <c r="F4" s="5"/>
    </row>
    <row r="5" spans="2:6">
      <c r="B5" s="7" t="s">
        <v>10</v>
      </c>
      <c r="C5" s="5"/>
      <c r="D5" s="5"/>
      <c r="E5" s="5"/>
      <c r="F5" s="5"/>
    </row>
    <row r="6" spans="2:6">
      <c r="B6" s="6" t="s">
        <v>9</v>
      </c>
      <c r="C6" s="2" t="s">
        <v>3</v>
      </c>
      <c r="D6" s="3" t="s">
        <v>4</v>
      </c>
      <c r="E6" s="2" t="s">
        <v>5</v>
      </c>
      <c r="F6" s="2" t="s">
        <v>6</v>
      </c>
    </row>
    <row r="7" spans="2:6">
      <c r="B7" s="9" t="s">
        <v>8</v>
      </c>
      <c r="C7" s="10" t="s">
        <v>11</v>
      </c>
      <c r="D7" s="11">
        <v>1</v>
      </c>
      <c r="E7" s="10" t="s">
        <v>12</v>
      </c>
      <c r="F7" s="10">
        <v>2010</v>
      </c>
    </row>
    <row r="9" spans="2:6">
      <c r="B9" t="s">
        <v>13</v>
      </c>
      <c r="C9" s="12" t="s">
        <v>14</v>
      </c>
    </row>
    <row r="10" spans="2:6">
      <c r="B10" t="s">
        <v>15</v>
      </c>
      <c r="C10" s="12" t="s">
        <v>16</v>
      </c>
    </row>
    <row r="11" spans="2:6">
      <c r="B11" t="s">
        <v>17</v>
      </c>
      <c r="C11" s="13" t="s">
        <v>18</v>
      </c>
    </row>
    <row r="12" spans="2:6">
      <c r="B12" t="s">
        <v>19</v>
      </c>
      <c r="C12" s="14" t="s">
        <v>20</v>
      </c>
    </row>
    <row r="13" spans="2:6">
      <c r="B13" t="s">
        <v>21</v>
      </c>
      <c r="C13" s="14" t="s">
        <v>22</v>
      </c>
    </row>
    <row r="14" spans="2:6">
      <c r="B14" t="s">
        <v>23</v>
      </c>
      <c r="C14" s="14" t="s">
        <v>24</v>
      </c>
    </row>
    <row r="15" spans="2:6">
      <c r="C15" t="s">
        <v>25</v>
      </c>
      <c r="F15" s="15" t="s">
        <v>26</v>
      </c>
    </row>
  </sheetData>
  <sheetCalcPr fullCalcOnLoad="1"/>
  <phoneticPr fontId="0" type="noConversion"/>
  <hyperlinks>
    <hyperlink ref="B7" location="'Data%201'!A1" display="Data 1"/>
    <hyperlink ref="C12" r:id="rId1"/>
    <hyperlink ref="C13" r:id="rId2"/>
    <hyperlink ref="C14" r:id="rId3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L2:R32"/>
  <sheetViews>
    <sheetView tabSelected="1" zoomScale="125" workbookViewId="0">
      <selection activeCell="N9" sqref="N9"/>
    </sheetView>
  </sheetViews>
  <sheetFormatPr baseColWidth="10" defaultColWidth="8.83203125" defaultRowHeight="12"/>
  <cols>
    <col min="4" max="4" width="6.1640625" customWidth="1"/>
    <col min="15" max="15" width="4.83203125" customWidth="1"/>
  </cols>
  <sheetData>
    <row r="2" spans="13:18">
      <c r="M2" s="33" t="s">
        <v>47</v>
      </c>
      <c r="N2" s="33"/>
    </row>
    <row r="3" spans="13:18">
      <c r="M3" s="37">
        <f>'Data 1'!$T$6</f>
        <v>36000</v>
      </c>
      <c r="N3" s="33" t="s">
        <v>69</v>
      </c>
      <c r="P3" t="s">
        <v>66</v>
      </c>
    </row>
    <row r="4" spans="13:18">
      <c r="M4" s="36">
        <f>M3/365</f>
        <v>98.630136986301366</v>
      </c>
      <c r="N4" s="33" t="s">
        <v>70</v>
      </c>
      <c r="P4" t="s">
        <v>67</v>
      </c>
    </row>
    <row r="5" spans="13:18">
      <c r="M5" s="33"/>
      <c r="N5" s="33"/>
      <c r="P5" t="s">
        <v>73</v>
      </c>
    </row>
    <row r="6" spans="13:18">
      <c r="M6" s="33" t="s">
        <v>48</v>
      </c>
      <c r="N6" s="33"/>
    </row>
    <row r="7" spans="13:18">
      <c r="M7" s="33">
        <f>'Data 1'!U6</f>
        <v>2000</v>
      </c>
      <c r="N7" s="33"/>
    </row>
    <row r="9" spans="13:18">
      <c r="M9" s="39" t="s">
        <v>55</v>
      </c>
      <c r="N9" s="32">
        <v>1992</v>
      </c>
      <c r="O9" s="38" t="s">
        <v>68</v>
      </c>
      <c r="P9" s="32">
        <f>N9+75</f>
        <v>2067</v>
      </c>
    </row>
    <row r="11" spans="13:18">
      <c r="M11" s="33" t="s">
        <v>56</v>
      </c>
      <c r="N11" s="33">
        <f>MAX('Data 1'!X4:X3120)-MAX('Data 1'!W4:W3120)</f>
        <v>1173</v>
      </c>
      <c r="O11" s="33" t="s">
        <v>57</v>
      </c>
      <c r="P11" s="33"/>
      <c r="Q11" s="33"/>
    </row>
    <row r="12" spans="13:18">
      <c r="M12" s="33" t="s">
        <v>58</v>
      </c>
      <c r="N12" s="34">
        <f>N11/N18</f>
        <v>0.65166666666666662</v>
      </c>
      <c r="O12" s="33" t="s">
        <v>61</v>
      </c>
      <c r="P12" s="33"/>
      <c r="Q12" s="33"/>
    </row>
    <row r="15" spans="13:18">
      <c r="M15" s="28" t="s">
        <v>54</v>
      </c>
      <c r="N15" s="21"/>
      <c r="O15" s="21"/>
      <c r="P15" s="21"/>
      <c r="Q15" s="21"/>
      <c r="R15" s="21"/>
    </row>
    <row r="16" spans="13:18">
      <c r="M16" s="28" t="s">
        <v>49</v>
      </c>
      <c r="N16" s="21"/>
      <c r="O16" s="21"/>
      <c r="P16" s="21"/>
      <c r="Q16" s="21"/>
      <c r="R16" s="21"/>
    </row>
    <row r="17" spans="12:18">
      <c r="L17" s="30"/>
      <c r="M17" s="31"/>
      <c r="N17" s="32">
        <v>0.08</v>
      </c>
      <c r="O17" s="21" t="s">
        <v>35</v>
      </c>
      <c r="P17" s="29" t="s">
        <v>50</v>
      </c>
      <c r="Q17" s="21"/>
      <c r="R17" s="21"/>
    </row>
    <row r="18" spans="12:18">
      <c r="N18" s="32">
        <v>1800</v>
      </c>
      <c r="O18" s="21" t="s">
        <v>36</v>
      </c>
      <c r="P18" s="29" t="s">
        <v>51</v>
      </c>
      <c r="Q18" s="21"/>
      <c r="R18" s="21"/>
    </row>
    <row r="19" spans="12:18">
      <c r="N19" t="str">
        <f>IF(N18&lt;1100,"ERROR:Must be &gt; 1100","")</f>
        <v/>
      </c>
    </row>
    <row r="20" spans="12:18">
      <c r="M20" s="20" t="s">
        <v>52</v>
      </c>
    </row>
    <row r="21" spans="12:18">
      <c r="M21" s="20" t="s">
        <v>53</v>
      </c>
    </row>
    <row r="23" spans="12:18">
      <c r="M23" s="20" t="s">
        <v>72</v>
      </c>
    </row>
    <row r="24" spans="12:18">
      <c r="M24" s="20" t="s">
        <v>71</v>
      </c>
    </row>
    <row r="27" spans="12:18">
      <c r="M27" t="s">
        <v>62</v>
      </c>
    </row>
    <row r="28" spans="12:18">
      <c r="M28" t="s">
        <v>1</v>
      </c>
    </row>
    <row r="29" spans="12:18">
      <c r="M29" t="s">
        <v>63</v>
      </c>
    </row>
    <row r="30" spans="12:18">
      <c r="M30" t="s">
        <v>0</v>
      </c>
    </row>
    <row r="31" spans="12:18">
      <c r="M31" t="s">
        <v>64</v>
      </c>
    </row>
    <row r="32" spans="12:18">
      <c r="M32" s="35" t="s">
        <v>65</v>
      </c>
    </row>
  </sheetData>
  <sheetCalcPr fullCalcOnLoad="1"/>
  <protectedRanges>
    <protectedRange sqref="P9 N9" name="Range4"/>
    <protectedRange sqref="N17:N18" name="Range1"/>
  </protectedRanges>
  <phoneticPr fontId="17" type="noConversion"/>
  <hyperlinks>
    <hyperlink ref="M32" r:id="rId1"/>
  </hyperlinks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indexed="10"/>
  </sheetPr>
  <dimension ref="A1:X3116"/>
  <sheetViews>
    <sheetView workbookViewId="0">
      <pane xSplit="1" ySplit="3" topLeftCell="B4" activePane="bottomRight" state="frozen"/>
      <selection pane="topRight"/>
      <selection pane="bottomLeft"/>
      <selection pane="bottomRight" activeCell="X3116" sqref="X3116"/>
    </sheetView>
  </sheetViews>
  <sheetFormatPr baseColWidth="10" defaultColWidth="8.83203125" defaultRowHeight="12"/>
  <cols>
    <col min="1" max="1" width="15.1640625" style="25" customWidth="1"/>
    <col min="2" max="2" width="19" customWidth="1"/>
    <col min="3" max="3" width="19" style="25" customWidth="1"/>
    <col min="4" max="4" width="15" customWidth="1"/>
    <col min="18" max="18" width="8.83203125" style="25"/>
    <col min="20" max="20" width="8.83203125" style="25"/>
  </cols>
  <sheetData>
    <row r="1" spans="1:24" ht="15">
      <c r="A1" s="22" t="s">
        <v>7</v>
      </c>
      <c r="B1" s="16" t="s">
        <v>27</v>
      </c>
      <c r="C1" s="26"/>
    </row>
    <row r="2" spans="1:24">
      <c r="A2" s="23" t="s">
        <v>28</v>
      </c>
      <c r="B2" s="17" t="s">
        <v>29</v>
      </c>
      <c r="C2" s="23"/>
    </row>
    <row r="3" spans="1:24" s="19" customFormat="1" ht="34.5" customHeight="1">
      <c r="A3" s="24" t="s">
        <v>30</v>
      </c>
      <c r="B3" s="18" t="s">
        <v>11</v>
      </c>
      <c r="C3" s="24"/>
      <c r="D3" s="19" t="s">
        <v>31</v>
      </c>
      <c r="G3" s="19" t="s">
        <v>39</v>
      </c>
      <c r="H3" s="19" t="s">
        <v>34</v>
      </c>
      <c r="K3" s="19" t="s">
        <v>45</v>
      </c>
      <c r="M3" s="19" t="s">
        <v>40</v>
      </c>
      <c r="N3" s="19" t="s">
        <v>41</v>
      </c>
      <c r="O3" s="19" t="s">
        <v>42</v>
      </c>
      <c r="P3" s="19" t="s">
        <v>43</v>
      </c>
      <c r="R3" s="27" t="s">
        <v>44</v>
      </c>
      <c r="T3" s="27"/>
      <c r="W3" s="19" t="s">
        <v>59</v>
      </c>
      <c r="X3" s="19" t="s">
        <v>60</v>
      </c>
    </row>
    <row r="4" spans="1:24">
      <c r="A4" s="25">
        <v>1965</v>
      </c>
      <c r="B4">
        <v>31806.399068493149</v>
      </c>
      <c r="C4" s="25">
        <v>1965</v>
      </c>
      <c r="D4">
        <f>B4*365/1000</f>
        <v>11609.335660000001</v>
      </c>
      <c r="E4">
        <v>2004</v>
      </c>
      <c r="F4" s="20" t="s">
        <v>32</v>
      </c>
      <c r="G4">
        <f t="shared" ref="G4:G41" si="0">G5-D4/1000</f>
        <v>181.12051779724774</v>
      </c>
      <c r="H4">
        <f>(D4/1000)/G4</f>
        <v>6.4097297209562268E-2</v>
      </c>
      <c r="J4">
        <f>G4</f>
        <v>181.12051779724774</v>
      </c>
      <c r="K4">
        <f>'World Hubbert'!$N$17*(1-(G4/'World Hubbert'!$N$18))</f>
        <v>7.1950199209011217E-2</v>
      </c>
      <c r="M4">
        <v>1</v>
      </c>
      <c r="N4">
        <f>MAX('World Hubbert'!$N$17*(1-(M4/'World Hubbert'!$N$18))*M4,0)</f>
        <v>7.9955555555555557E-2</v>
      </c>
      <c r="O4">
        <f>1/N4</f>
        <v>12.506948304613674</v>
      </c>
      <c r="P4">
        <f t="shared" ref="P4:P54" si="1">P5-O5</f>
        <v>1911.665997112869</v>
      </c>
      <c r="Q4">
        <f>INT(P4)</f>
        <v>1911</v>
      </c>
      <c r="R4" s="25">
        <f>IF(N4&gt;0,N4*1000,0)</f>
        <v>79.955555555555563</v>
      </c>
      <c r="S4" s="25">
        <f>IF(R4=$T$6,Q4,0)</f>
        <v>0</v>
      </c>
    </row>
    <row r="5" spans="1:24">
      <c r="A5" s="25">
        <v>1966</v>
      </c>
      <c r="B5">
        <v>34571.142416438364</v>
      </c>
      <c r="C5" s="25">
        <f t="shared" ref="C5:C49" si="2">A5</f>
        <v>1966</v>
      </c>
      <c r="D5">
        <f t="shared" ref="D5:D49" si="3">B5*365/1000</f>
        <v>12618.466982000002</v>
      </c>
      <c r="E5">
        <v>1040</v>
      </c>
      <c r="F5" s="20" t="s">
        <v>33</v>
      </c>
      <c r="G5">
        <f t="shared" si="0"/>
        <v>192.72985345724774</v>
      </c>
      <c r="H5">
        <f t="shared" ref="H5:H49" si="4">(D5/1000)/G5</f>
        <v>6.5472301024703944E-2</v>
      </c>
      <c r="J5">
        <f t="shared" ref="J5:J49" si="5">G5</f>
        <v>192.72985345724774</v>
      </c>
      <c r="K5">
        <f>'World Hubbert'!$N$17*(1-(G5/'World Hubbert'!$N$18))</f>
        <v>7.1434228735233432E-2</v>
      </c>
      <c r="M5">
        <f>M4+1</f>
        <v>2</v>
      </c>
      <c r="N5">
        <f>MAX('World Hubbert'!$N$17*(1-(M5/'World Hubbert'!$N$18))*M5,0)</f>
        <v>0.15982222222222223</v>
      </c>
      <c r="O5">
        <f t="shared" ref="O5:O68" si="6">1/N5</f>
        <v>6.2569521690767518</v>
      </c>
      <c r="P5">
        <f t="shared" si="1"/>
        <v>1917.9229492819459</v>
      </c>
      <c r="Q5">
        <f t="shared" ref="Q5:Q68" si="7">INT(P5)</f>
        <v>1917</v>
      </c>
      <c r="R5" s="25">
        <f t="shared" ref="R5:R54" si="8">IF(N5&gt;0,N5*1000,0)</f>
        <v>159.82222222222222</v>
      </c>
      <c r="S5" s="25">
        <f t="shared" ref="S5:S54" si="9">IF(R5=$T$6,Q5,0)</f>
        <v>0</v>
      </c>
      <c r="T5" s="25" t="s">
        <v>46</v>
      </c>
    </row>
    <row r="6" spans="1:24">
      <c r="A6" s="25">
        <v>1967</v>
      </c>
      <c r="B6">
        <v>37120.567791780828</v>
      </c>
      <c r="C6" s="25">
        <f t="shared" si="2"/>
        <v>1967</v>
      </c>
      <c r="D6">
        <f t="shared" si="3"/>
        <v>13549.007244000002</v>
      </c>
      <c r="F6" t="s">
        <v>37</v>
      </c>
      <c r="G6">
        <f t="shared" si="0"/>
        <v>205.34832043924774</v>
      </c>
      <c r="H6">
        <f t="shared" si="4"/>
        <v>6.5980609020897613E-2</v>
      </c>
      <c r="J6">
        <f t="shared" si="5"/>
        <v>205.34832043924774</v>
      </c>
      <c r="K6">
        <f>'World Hubbert'!$N$17*(1-(G6/'World Hubbert'!$N$18))</f>
        <v>7.0873407980477879E-2</v>
      </c>
      <c r="M6">
        <f t="shared" ref="M6:M54" si="10">M5+1</f>
        <v>3</v>
      </c>
      <c r="N6">
        <f>MAX('World Hubbert'!$N$17*(1-(M6/'World Hubbert'!$N$18))*M6,0)</f>
        <v>0.23960000000000001</v>
      </c>
      <c r="O6">
        <f t="shared" si="6"/>
        <v>4.1736227045075127</v>
      </c>
      <c r="P6">
        <f t="shared" si="1"/>
        <v>1922.0965719864535</v>
      </c>
      <c r="Q6">
        <f t="shared" si="7"/>
        <v>1922</v>
      </c>
      <c r="R6" s="25">
        <f t="shared" si="8"/>
        <v>239.6</v>
      </c>
      <c r="S6" s="25">
        <f t="shared" si="9"/>
        <v>0</v>
      </c>
      <c r="T6" s="25">
        <f>MAX(R4:R3114)</f>
        <v>36000</v>
      </c>
      <c r="U6" s="25">
        <f>MAX(S4:S3114)</f>
        <v>2000</v>
      </c>
      <c r="W6">
        <f>IF(AND(P6&gt;='World Hubbert'!$N$9,P5&lt;'World Hubbert'!$N$9),'Data 1'!M6,0)</f>
        <v>0</v>
      </c>
      <c r="X6">
        <f>IF(AND(P6&gt;='World Hubbert'!$P$9,P5&lt;'World Hubbert'!$P$9),'Data 1'!M6,0)</f>
        <v>0</v>
      </c>
    </row>
    <row r="7" spans="1:24">
      <c r="A7" s="25">
        <v>1968</v>
      </c>
      <c r="B7">
        <v>40438.126185792353</v>
      </c>
      <c r="C7" s="25">
        <f t="shared" si="2"/>
        <v>1968</v>
      </c>
      <c r="D7">
        <f t="shared" si="3"/>
        <v>14759.916057814209</v>
      </c>
      <c r="F7" t="s">
        <v>38</v>
      </c>
      <c r="G7">
        <f t="shared" si="0"/>
        <v>218.89732768324774</v>
      </c>
      <c r="H7">
        <f t="shared" si="4"/>
        <v>6.7428489027387017E-2</v>
      </c>
      <c r="J7">
        <f t="shared" si="5"/>
        <v>218.89732768324774</v>
      </c>
      <c r="K7">
        <f>'World Hubbert'!$N$17*(1-(G7/'World Hubbert'!$N$18))</f>
        <v>7.0271229880744551E-2</v>
      </c>
      <c r="M7">
        <f t="shared" si="10"/>
        <v>4</v>
      </c>
      <c r="N7">
        <f>MAX('World Hubbert'!$N$17*(1-(M7/'World Hubbert'!$N$18))*M7,0)</f>
        <v>0.3192888888888889</v>
      </c>
      <c r="O7">
        <f t="shared" si="6"/>
        <v>3.1319599109131402</v>
      </c>
      <c r="P7">
        <f t="shared" si="1"/>
        <v>1925.2285318973666</v>
      </c>
      <c r="Q7">
        <f t="shared" si="7"/>
        <v>1925</v>
      </c>
      <c r="R7" s="25">
        <f t="shared" si="8"/>
        <v>319.28888888888889</v>
      </c>
      <c r="S7" s="25">
        <f t="shared" si="9"/>
        <v>0</v>
      </c>
      <c r="W7">
        <f>IF(AND(P7&gt;='World Hubbert'!$N$9,P6&lt;'World Hubbert'!$N$9),'Data 1'!M7,0)</f>
        <v>0</v>
      </c>
      <c r="X7">
        <f>IF(AND(P7&gt;='World Hubbert'!$P$9,P6&lt;'World Hubbert'!$P$9),'Data 1'!M7,0)</f>
        <v>0</v>
      </c>
    </row>
    <row r="8" spans="1:24">
      <c r="A8" s="25">
        <v>1969</v>
      </c>
      <c r="B8">
        <v>43635.15855068493</v>
      </c>
      <c r="C8" s="25">
        <f t="shared" si="2"/>
        <v>1969</v>
      </c>
      <c r="D8">
        <f t="shared" si="3"/>
        <v>15926.832870999999</v>
      </c>
      <c r="G8">
        <f t="shared" si="0"/>
        <v>233.65724374106196</v>
      </c>
      <c r="H8">
        <f t="shared" si="4"/>
        <v>6.8163231817670727E-2</v>
      </c>
      <c r="J8">
        <f t="shared" si="5"/>
        <v>233.65724374106196</v>
      </c>
      <c r="K8">
        <f>'World Hubbert'!$N$17*(1-(G8/'World Hubbert'!$N$18))</f>
        <v>6.9615233611508356E-2</v>
      </c>
      <c r="M8">
        <f t="shared" si="10"/>
        <v>5</v>
      </c>
      <c r="N8">
        <f>MAX('World Hubbert'!$N$17*(1-(M8/'World Hubbert'!$N$18))*M8,0)</f>
        <v>0.3988888888888889</v>
      </c>
      <c r="O8">
        <f t="shared" si="6"/>
        <v>2.5069637883008355</v>
      </c>
      <c r="P8">
        <f t="shared" si="1"/>
        <v>1927.7354956856675</v>
      </c>
      <c r="Q8">
        <f t="shared" si="7"/>
        <v>1927</v>
      </c>
      <c r="R8" s="25">
        <f t="shared" si="8"/>
        <v>398.88888888888891</v>
      </c>
      <c r="S8" s="25">
        <f t="shared" si="9"/>
        <v>0</v>
      </c>
      <c r="W8">
        <f>IF(AND(P8&gt;='World Hubbert'!$N$9,P7&lt;'World Hubbert'!$N$9),'Data 1'!M8,0)</f>
        <v>0</v>
      </c>
      <c r="X8">
        <f>IF(AND(P8&gt;='World Hubbert'!$P$9,P7&lt;'World Hubbert'!$P$9),'Data 1'!M8,0)</f>
        <v>0</v>
      </c>
    </row>
    <row r="9" spans="1:24">
      <c r="A9" s="25">
        <v>1970</v>
      </c>
      <c r="B9">
        <v>48063.519575342463</v>
      </c>
      <c r="C9" s="25">
        <f t="shared" si="2"/>
        <v>1970</v>
      </c>
      <c r="D9">
        <f t="shared" si="3"/>
        <v>17543.184645000001</v>
      </c>
      <c r="G9">
        <f t="shared" si="0"/>
        <v>249.58407661206195</v>
      </c>
      <c r="H9">
        <f t="shared" si="4"/>
        <v>7.0289679065816527E-2</v>
      </c>
      <c r="J9">
        <f t="shared" si="5"/>
        <v>249.58407661206195</v>
      </c>
      <c r="K9">
        <f>'World Hubbert'!$N$17*(1-(G9/'World Hubbert'!$N$18))</f>
        <v>6.8907374372797245E-2</v>
      </c>
      <c r="M9">
        <f t="shared" si="10"/>
        <v>6</v>
      </c>
      <c r="N9">
        <f>MAX('World Hubbert'!$N$17*(1-(M9/'World Hubbert'!$N$18))*M9,0)</f>
        <v>0.47840000000000005</v>
      </c>
      <c r="O9">
        <f t="shared" si="6"/>
        <v>2.0903010033444813</v>
      </c>
      <c r="P9">
        <f t="shared" si="1"/>
        <v>1929.8257966890119</v>
      </c>
      <c r="Q9">
        <f t="shared" si="7"/>
        <v>1929</v>
      </c>
      <c r="R9" s="25">
        <f t="shared" si="8"/>
        <v>478.40000000000003</v>
      </c>
      <c r="S9" s="25">
        <f t="shared" si="9"/>
        <v>0</v>
      </c>
      <c r="W9">
        <f>IF(AND(P9&gt;='World Hubbert'!$N$9,P8&lt;'World Hubbert'!$N$9),'Data 1'!M9,0)</f>
        <v>0</v>
      </c>
      <c r="X9">
        <f>IF(AND(P9&gt;='World Hubbert'!$P$9,P8&lt;'World Hubbert'!$P$9),'Data 1'!M9,0)</f>
        <v>0</v>
      </c>
    </row>
    <row r="10" spans="1:24">
      <c r="A10" s="25">
        <v>1971</v>
      </c>
      <c r="B10">
        <v>50845.61520273974</v>
      </c>
      <c r="C10" s="25">
        <f t="shared" si="2"/>
        <v>1971</v>
      </c>
      <c r="D10">
        <f t="shared" si="3"/>
        <v>18558.649549000005</v>
      </c>
      <c r="G10">
        <f t="shared" si="0"/>
        <v>267.12726125706195</v>
      </c>
      <c r="H10">
        <f t="shared" si="4"/>
        <v>6.9474936633819054E-2</v>
      </c>
      <c r="J10">
        <f t="shared" si="5"/>
        <v>267.12726125706195</v>
      </c>
      <c r="K10">
        <f>'World Hubbert'!$N$17*(1-(G10/'World Hubbert'!$N$18))</f>
        <v>6.8127677277463911E-2</v>
      </c>
      <c r="M10">
        <f t="shared" si="10"/>
        <v>7</v>
      </c>
      <c r="N10">
        <f>MAX('World Hubbert'!$N$17*(1-(M10/'World Hubbert'!$N$18))*M10,0)</f>
        <v>0.55782222222222222</v>
      </c>
      <c r="O10">
        <f t="shared" si="6"/>
        <v>1.7926858417655964</v>
      </c>
      <c r="P10">
        <f t="shared" si="1"/>
        <v>1931.6184825307776</v>
      </c>
      <c r="Q10">
        <f t="shared" si="7"/>
        <v>1931</v>
      </c>
      <c r="R10" s="25">
        <f t="shared" si="8"/>
        <v>557.82222222222219</v>
      </c>
      <c r="S10" s="25">
        <f t="shared" si="9"/>
        <v>0</v>
      </c>
      <c r="W10">
        <f>IF(AND(P10&gt;='World Hubbert'!$N$9,P9&lt;'World Hubbert'!$N$9),'Data 1'!M10,0)</f>
        <v>0</v>
      </c>
      <c r="X10">
        <f>IF(AND(P10&gt;='World Hubbert'!$P$9,P9&lt;'World Hubbert'!$P$9),'Data 1'!M10,0)</f>
        <v>0</v>
      </c>
    </row>
    <row r="11" spans="1:24">
      <c r="A11" s="25">
        <v>1972</v>
      </c>
      <c r="B11">
        <v>53667.96827322404</v>
      </c>
      <c r="C11" s="25">
        <f t="shared" si="2"/>
        <v>1972</v>
      </c>
      <c r="D11">
        <f t="shared" si="3"/>
        <v>19588.808419726774</v>
      </c>
      <c r="G11">
        <f t="shared" si="0"/>
        <v>285.68591080606194</v>
      </c>
      <c r="H11">
        <f t="shared" si="4"/>
        <v>6.8567639070673841E-2</v>
      </c>
      <c r="J11">
        <f t="shared" si="5"/>
        <v>285.68591080606194</v>
      </c>
      <c r="K11">
        <f>'World Hubbert'!$N$17*(1-(G11/'World Hubbert'!$N$18))</f>
        <v>6.730284840861947E-2</v>
      </c>
      <c r="M11">
        <f t="shared" si="10"/>
        <v>8</v>
      </c>
      <c r="N11">
        <f>MAX('World Hubbert'!$N$17*(1-(M11/'World Hubbert'!$N$18))*M11,0)</f>
        <v>0.63715555555555559</v>
      </c>
      <c r="O11">
        <f t="shared" si="6"/>
        <v>1.5694754464285714</v>
      </c>
      <c r="P11">
        <f t="shared" si="1"/>
        <v>1933.1879579772062</v>
      </c>
      <c r="Q11">
        <f t="shared" si="7"/>
        <v>1933</v>
      </c>
      <c r="R11" s="25">
        <f t="shared" si="8"/>
        <v>637.15555555555557</v>
      </c>
      <c r="S11" s="25">
        <f t="shared" si="9"/>
        <v>0</v>
      </c>
      <c r="W11">
        <f>IF(AND(P11&gt;='World Hubbert'!$N$9,P10&lt;'World Hubbert'!$N$9),'Data 1'!M11,0)</f>
        <v>0</v>
      </c>
      <c r="X11">
        <f>IF(AND(P11&gt;='World Hubbert'!$P$9,P10&lt;'World Hubbert'!$P$9),'Data 1'!M11,0)</f>
        <v>0</v>
      </c>
    </row>
    <row r="12" spans="1:24">
      <c r="A12" s="25">
        <v>1973</v>
      </c>
      <c r="B12">
        <v>58465.346115068496</v>
      </c>
      <c r="C12" s="25">
        <f t="shared" si="2"/>
        <v>1973</v>
      </c>
      <c r="D12">
        <f t="shared" si="3"/>
        <v>21339.851332000002</v>
      </c>
      <c r="G12">
        <f t="shared" si="0"/>
        <v>305.27471922578871</v>
      </c>
      <c r="H12">
        <f t="shared" si="4"/>
        <v>6.9903762047903231E-2</v>
      </c>
      <c r="J12">
        <f t="shared" si="5"/>
        <v>305.27471922578871</v>
      </c>
      <c r="K12">
        <f>'World Hubbert'!$N$17*(1-(G12/'World Hubbert'!$N$18))</f>
        <v>6.6432234701076051E-2</v>
      </c>
      <c r="M12">
        <f t="shared" si="10"/>
        <v>9</v>
      </c>
      <c r="N12">
        <f>MAX('World Hubbert'!$N$17*(1-(M12/'World Hubbert'!$N$18))*M12,0)</f>
        <v>0.71640000000000004</v>
      </c>
      <c r="O12">
        <f t="shared" si="6"/>
        <v>1.3958682300390843</v>
      </c>
      <c r="P12">
        <f t="shared" si="1"/>
        <v>1934.5838262072452</v>
      </c>
      <c r="Q12">
        <f t="shared" si="7"/>
        <v>1934</v>
      </c>
      <c r="R12" s="25">
        <f t="shared" si="8"/>
        <v>716.40000000000009</v>
      </c>
      <c r="S12" s="25">
        <f t="shared" si="9"/>
        <v>0</v>
      </c>
      <c r="W12">
        <f>IF(AND(P12&gt;='World Hubbert'!$N$9,P11&lt;'World Hubbert'!$N$9),'Data 1'!M12,0)</f>
        <v>0</v>
      </c>
      <c r="X12">
        <f>IF(AND(P12&gt;='World Hubbert'!$P$9,P11&lt;'World Hubbert'!$P$9),'Data 1'!M12,0)</f>
        <v>0</v>
      </c>
    </row>
    <row r="13" spans="1:24">
      <c r="A13" s="25">
        <v>1974</v>
      </c>
      <c r="B13">
        <v>58618.315912328762</v>
      </c>
      <c r="C13" s="25">
        <f t="shared" si="2"/>
        <v>1974</v>
      </c>
      <c r="D13">
        <f t="shared" si="3"/>
        <v>21395.685308</v>
      </c>
      <c r="G13">
        <f t="shared" si="0"/>
        <v>326.61457055778874</v>
      </c>
      <c r="H13">
        <f t="shared" si="4"/>
        <v>6.5507442829205953E-2</v>
      </c>
      <c r="J13">
        <f t="shared" si="5"/>
        <v>326.61457055778874</v>
      </c>
      <c r="K13">
        <f>'World Hubbert'!$N$17*(1-(G13/'World Hubbert'!$N$18))</f>
        <v>6.5483796864098276E-2</v>
      </c>
      <c r="M13">
        <f t="shared" si="10"/>
        <v>10</v>
      </c>
      <c r="N13">
        <f>MAX('World Hubbert'!$N$17*(1-(M13/'World Hubbert'!$N$18))*M13,0)</f>
        <v>0.79555555555555557</v>
      </c>
      <c r="O13">
        <f t="shared" si="6"/>
        <v>1.2569832402234637</v>
      </c>
      <c r="P13">
        <f t="shared" si="1"/>
        <v>1935.8408094474687</v>
      </c>
      <c r="Q13">
        <f t="shared" si="7"/>
        <v>1935</v>
      </c>
      <c r="R13" s="25">
        <f t="shared" si="8"/>
        <v>795.55555555555554</v>
      </c>
      <c r="S13" s="25">
        <f t="shared" si="9"/>
        <v>0</v>
      </c>
      <c r="W13">
        <f>IF(AND(P13&gt;='World Hubbert'!$N$9,P12&lt;'World Hubbert'!$N$9),'Data 1'!M13,0)</f>
        <v>0</v>
      </c>
      <c r="X13">
        <f>IF(AND(P13&gt;='World Hubbert'!$P$9,P12&lt;'World Hubbert'!$P$9),'Data 1'!M13,0)</f>
        <v>0</v>
      </c>
    </row>
    <row r="14" spans="1:24">
      <c r="A14" s="25">
        <v>1975</v>
      </c>
      <c r="B14">
        <v>55826.423504109589</v>
      </c>
      <c r="C14" s="25">
        <f t="shared" si="2"/>
        <v>1975</v>
      </c>
      <c r="D14">
        <f t="shared" si="3"/>
        <v>20376.644579</v>
      </c>
      <c r="G14">
        <f t="shared" si="0"/>
        <v>348.01025586578874</v>
      </c>
      <c r="H14">
        <f t="shared" si="4"/>
        <v>5.8551850801943944E-2</v>
      </c>
      <c r="J14">
        <f t="shared" si="5"/>
        <v>348.01025586578874</v>
      </c>
      <c r="K14">
        <f>'World Hubbert'!$N$17*(1-(G14/'World Hubbert'!$N$18))</f>
        <v>6.4532877517076065E-2</v>
      </c>
      <c r="M14">
        <f t="shared" si="10"/>
        <v>11</v>
      </c>
      <c r="N14">
        <f>MAX('World Hubbert'!$N$17*(1-(M14/'World Hubbert'!$N$18))*M14,0)</f>
        <v>0.8746222222222223</v>
      </c>
      <c r="O14">
        <f t="shared" si="6"/>
        <v>1.1433507800193099</v>
      </c>
      <c r="P14">
        <f t="shared" si="1"/>
        <v>1936.984160227488</v>
      </c>
      <c r="Q14">
        <f t="shared" si="7"/>
        <v>1936</v>
      </c>
      <c r="R14" s="25">
        <f t="shared" si="8"/>
        <v>874.62222222222226</v>
      </c>
      <c r="S14" s="25">
        <f t="shared" si="9"/>
        <v>0</v>
      </c>
      <c r="W14">
        <f>IF(AND(P14&gt;='World Hubbert'!$N$9,P13&lt;'World Hubbert'!$N$9),'Data 1'!M14,0)</f>
        <v>0</v>
      </c>
      <c r="X14">
        <f>IF(AND(P14&gt;='World Hubbert'!$P$9,P13&lt;'World Hubbert'!$P$9),'Data 1'!M14,0)</f>
        <v>0</v>
      </c>
    </row>
    <row r="15" spans="1:24">
      <c r="A15" s="25">
        <v>1976</v>
      </c>
      <c r="B15">
        <v>60412.280377049203</v>
      </c>
      <c r="C15" s="25">
        <f t="shared" si="2"/>
        <v>1976</v>
      </c>
      <c r="D15">
        <f t="shared" si="3"/>
        <v>22050.482337622958</v>
      </c>
      <c r="G15">
        <f t="shared" si="0"/>
        <v>368.38690044478875</v>
      </c>
      <c r="H15">
        <f t="shared" si="4"/>
        <v>5.9856857860578927E-2</v>
      </c>
      <c r="J15">
        <f t="shared" si="5"/>
        <v>368.38690044478875</v>
      </c>
      <c r="K15">
        <f>'World Hubbert'!$N$17*(1-(G15/'World Hubbert'!$N$18))</f>
        <v>6.3627248869120495E-2</v>
      </c>
      <c r="M15">
        <f t="shared" si="10"/>
        <v>12</v>
      </c>
      <c r="N15">
        <f>MAX('World Hubbert'!$N$17*(1-(M15/'World Hubbert'!$N$18))*M15,0)</f>
        <v>0.9536</v>
      </c>
      <c r="O15">
        <f t="shared" si="6"/>
        <v>1.0486577181208054</v>
      </c>
      <c r="P15">
        <f t="shared" si="1"/>
        <v>1938.0328179456087</v>
      </c>
      <c r="Q15">
        <f t="shared" si="7"/>
        <v>1938</v>
      </c>
      <c r="R15" s="25">
        <f t="shared" si="8"/>
        <v>953.6</v>
      </c>
      <c r="S15" s="25">
        <f t="shared" si="9"/>
        <v>0</v>
      </c>
      <c r="W15">
        <f>IF(AND(P15&gt;='World Hubbert'!$N$9,P14&lt;'World Hubbert'!$N$9),'Data 1'!M15,0)</f>
        <v>0</v>
      </c>
      <c r="X15">
        <f>IF(AND(P15&gt;='World Hubbert'!$P$9,P14&lt;'World Hubbert'!$P$9),'Data 1'!M15,0)</f>
        <v>0</v>
      </c>
    </row>
    <row r="16" spans="1:24">
      <c r="A16" s="25">
        <v>1977</v>
      </c>
      <c r="B16">
        <v>62714.005005479448</v>
      </c>
      <c r="C16" s="25">
        <f t="shared" si="2"/>
        <v>1977</v>
      </c>
      <c r="D16">
        <f t="shared" si="3"/>
        <v>22890.611827000001</v>
      </c>
      <c r="G16">
        <f t="shared" si="0"/>
        <v>390.4373827824117</v>
      </c>
      <c r="H16">
        <f t="shared" si="4"/>
        <v>5.8628125370251229E-2</v>
      </c>
      <c r="J16">
        <f t="shared" si="5"/>
        <v>390.4373827824117</v>
      </c>
      <c r="K16">
        <f>'World Hubbert'!$N$17*(1-(G16/'World Hubbert'!$N$18))</f>
        <v>6.2647227431892813E-2</v>
      </c>
      <c r="M16">
        <f t="shared" si="10"/>
        <v>13</v>
      </c>
      <c r="N16">
        <f>MAX('World Hubbert'!$N$17*(1-(M16/'World Hubbert'!$N$18))*M16,0)</f>
        <v>1.032488888888889</v>
      </c>
      <c r="O16">
        <f t="shared" si="6"/>
        <v>0.96853342516465057</v>
      </c>
      <c r="P16">
        <f t="shared" si="1"/>
        <v>1939.0013513707734</v>
      </c>
      <c r="Q16">
        <f t="shared" si="7"/>
        <v>1939</v>
      </c>
      <c r="R16" s="25">
        <f t="shared" si="8"/>
        <v>1032.4888888888891</v>
      </c>
      <c r="S16" s="25">
        <f t="shared" si="9"/>
        <v>0</v>
      </c>
      <c r="W16">
        <f>IF(AND(P16&gt;='World Hubbert'!$N$9,P15&lt;'World Hubbert'!$N$9),'Data 1'!M16,0)</f>
        <v>0</v>
      </c>
      <c r="X16">
        <f>IF(AND(P16&gt;='World Hubbert'!$P$9,P15&lt;'World Hubbert'!$P$9),'Data 1'!M16,0)</f>
        <v>0</v>
      </c>
    </row>
    <row r="17" spans="1:24">
      <c r="A17" s="25">
        <v>1978</v>
      </c>
      <c r="B17">
        <v>63332.384131506842</v>
      </c>
      <c r="C17" s="25">
        <f t="shared" si="2"/>
        <v>1978</v>
      </c>
      <c r="D17">
        <f t="shared" si="3"/>
        <v>23116.320207999997</v>
      </c>
      <c r="G17">
        <f t="shared" si="0"/>
        <v>413.32799460941169</v>
      </c>
      <c r="H17">
        <f t="shared" si="4"/>
        <v>5.5927303520402843E-2</v>
      </c>
      <c r="J17">
        <f t="shared" si="5"/>
        <v>413.32799460941169</v>
      </c>
      <c r="K17">
        <f>'World Hubbert'!$N$17*(1-(G17/'World Hubbert'!$N$18))</f>
        <v>6.1629866906248373E-2</v>
      </c>
      <c r="M17">
        <f t="shared" si="10"/>
        <v>14</v>
      </c>
      <c r="N17">
        <f>MAX('World Hubbert'!$N$17*(1-(M17/'World Hubbert'!$N$18))*M17,0)</f>
        <v>1.111288888888889</v>
      </c>
      <c r="O17">
        <f t="shared" si="6"/>
        <v>0.89985602303631407</v>
      </c>
      <c r="P17">
        <f t="shared" si="1"/>
        <v>1939.9012073938097</v>
      </c>
      <c r="Q17">
        <f t="shared" si="7"/>
        <v>1939</v>
      </c>
      <c r="R17" s="25">
        <f t="shared" si="8"/>
        <v>1111.288888888889</v>
      </c>
      <c r="S17" s="25">
        <f t="shared" si="9"/>
        <v>0</v>
      </c>
      <c r="W17">
        <f>IF(AND(P17&gt;='World Hubbert'!$N$9,P16&lt;'World Hubbert'!$N$9),'Data 1'!M17,0)</f>
        <v>0</v>
      </c>
      <c r="X17">
        <f>IF(AND(P17&gt;='World Hubbert'!$P$9,P16&lt;'World Hubbert'!$P$9),'Data 1'!M17,0)</f>
        <v>0</v>
      </c>
    </row>
    <row r="18" spans="1:24">
      <c r="A18" s="25">
        <v>1979</v>
      </c>
      <c r="B18">
        <v>66050.497679452019</v>
      </c>
      <c r="C18" s="25">
        <f t="shared" si="2"/>
        <v>1979</v>
      </c>
      <c r="D18">
        <f t="shared" si="3"/>
        <v>24108.431652999985</v>
      </c>
      <c r="G18">
        <f t="shared" si="0"/>
        <v>436.44431481741168</v>
      </c>
      <c r="H18">
        <f t="shared" si="4"/>
        <v>5.5238276303555128E-2</v>
      </c>
      <c r="J18">
        <f t="shared" si="5"/>
        <v>436.44431481741168</v>
      </c>
      <c r="K18">
        <f>'World Hubbert'!$N$17*(1-(G18/'World Hubbert'!$N$18))</f>
        <v>6.0602474897003926E-2</v>
      </c>
      <c r="M18">
        <f t="shared" si="10"/>
        <v>15</v>
      </c>
      <c r="N18">
        <f>MAX('World Hubbert'!$N$17*(1-(M18/'World Hubbert'!$N$18))*M18,0)</f>
        <v>1.1900000000000002</v>
      </c>
      <c r="O18">
        <f t="shared" si="6"/>
        <v>0.84033613445378141</v>
      </c>
      <c r="P18">
        <f t="shared" si="1"/>
        <v>1940.7415435282635</v>
      </c>
      <c r="Q18">
        <f t="shared" si="7"/>
        <v>1940</v>
      </c>
      <c r="R18" s="25">
        <f t="shared" si="8"/>
        <v>1190.0000000000002</v>
      </c>
      <c r="S18" s="25">
        <f t="shared" si="9"/>
        <v>0</v>
      </c>
      <c r="W18">
        <f>IF(AND(P18&gt;='World Hubbert'!$N$9,P17&lt;'World Hubbert'!$N$9),'Data 1'!M18,0)</f>
        <v>0</v>
      </c>
      <c r="X18">
        <f>IF(AND(P18&gt;='World Hubbert'!$P$9,P17&lt;'World Hubbert'!$P$9),'Data 1'!M18,0)</f>
        <v>0</v>
      </c>
    </row>
    <row r="19" spans="1:24">
      <c r="A19" s="25">
        <v>1980</v>
      </c>
      <c r="B19">
        <v>62948.186251366089</v>
      </c>
      <c r="C19" s="25">
        <f t="shared" si="2"/>
        <v>1980</v>
      </c>
      <c r="D19">
        <f t="shared" si="3"/>
        <v>22976.08798174862</v>
      </c>
      <c r="G19">
        <f t="shared" si="0"/>
        <v>460.55274647041165</v>
      </c>
      <c r="H19">
        <f t="shared" si="4"/>
        <v>4.9888070710321399E-2</v>
      </c>
      <c r="J19">
        <f t="shared" si="5"/>
        <v>460.55274647041165</v>
      </c>
      <c r="K19">
        <f>'World Hubbert'!$N$17*(1-(G19/'World Hubbert'!$N$18))</f>
        <v>5.9530989045759486E-2</v>
      </c>
      <c r="M19">
        <f t="shared" si="10"/>
        <v>16</v>
      </c>
      <c r="N19">
        <f>MAX('World Hubbert'!$N$17*(1-(M19/'World Hubbert'!$N$18))*M19,0)</f>
        <v>1.2686222222222223</v>
      </c>
      <c r="O19">
        <f t="shared" si="6"/>
        <v>0.78825672645739908</v>
      </c>
      <c r="P19">
        <f t="shared" si="1"/>
        <v>1941.5298002547208</v>
      </c>
      <c r="Q19">
        <f t="shared" si="7"/>
        <v>1941</v>
      </c>
      <c r="R19" s="25">
        <f t="shared" si="8"/>
        <v>1268.6222222222223</v>
      </c>
      <c r="S19" s="25">
        <f t="shared" si="9"/>
        <v>0</v>
      </c>
      <c r="W19">
        <f>IF(AND(P19&gt;='World Hubbert'!$N$9,P18&lt;'World Hubbert'!$N$9),'Data 1'!M19,0)</f>
        <v>0</v>
      </c>
      <c r="X19">
        <f>IF(AND(P19&gt;='World Hubbert'!$P$9,P18&lt;'World Hubbert'!$P$9),'Data 1'!M19,0)</f>
        <v>0</v>
      </c>
    </row>
    <row r="20" spans="1:24">
      <c r="A20" s="25">
        <v>1981</v>
      </c>
      <c r="B20">
        <v>59534.732904109573</v>
      </c>
      <c r="C20" s="25">
        <f t="shared" si="2"/>
        <v>1981</v>
      </c>
      <c r="D20">
        <f t="shared" si="3"/>
        <v>21730.177509999994</v>
      </c>
      <c r="G20">
        <f t="shared" si="0"/>
        <v>483.52883445216025</v>
      </c>
      <c r="H20">
        <f t="shared" si="4"/>
        <v>4.4940810064864813E-2</v>
      </c>
      <c r="J20">
        <f t="shared" si="5"/>
        <v>483.52883445216025</v>
      </c>
      <c r="K20">
        <f>'World Hubbert'!$N$17*(1-(G20/'World Hubbert'!$N$18))</f>
        <v>5.8509829579903985E-2</v>
      </c>
      <c r="M20">
        <f t="shared" si="10"/>
        <v>17</v>
      </c>
      <c r="N20">
        <f>MAX('World Hubbert'!$N$17*(1-(M20/'World Hubbert'!$N$18))*M20,0)</f>
        <v>1.3471555555555554</v>
      </c>
      <c r="O20">
        <f t="shared" si="6"/>
        <v>0.74230477384447902</v>
      </c>
      <c r="P20">
        <f t="shared" si="1"/>
        <v>1942.2721050285654</v>
      </c>
      <c r="Q20">
        <f t="shared" si="7"/>
        <v>1942</v>
      </c>
      <c r="R20" s="25">
        <f t="shared" si="8"/>
        <v>1347.1555555555553</v>
      </c>
      <c r="S20" s="25">
        <f t="shared" si="9"/>
        <v>0</v>
      </c>
      <c r="W20">
        <f>IF(AND(P20&gt;='World Hubbert'!$N$9,P19&lt;'World Hubbert'!$N$9),'Data 1'!M20,0)</f>
        <v>0</v>
      </c>
      <c r="X20">
        <f>IF(AND(P20&gt;='World Hubbert'!$P$9,P19&lt;'World Hubbert'!$P$9),'Data 1'!M20,0)</f>
        <v>0</v>
      </c>
    </row>
    <row r="21" spans="1:24">
      <c r="A21" s="25">
        <v>1982</v>
      </c>
      <c r="B21">
        <v>57298.234528767134</v>
      </c>
      <c r="C21" s="25">
        <f t="shared" si="2"/>
        <v>1982</v>
      </c>
      <c r="D21">
        <f t="shared" si="3"/>
        <v>20913.855603000004</v>
      </c>
      <c r="G21">
        <f t="shared" si="0"/>
        <v>505.25901196216023</v>
      </c>
      <c r="H21">
        <f t="shared" si="4"/>
        <v>4.1392345525479282E-2</v>
      </c>
      <c r="J21">
        <f t="shared" si="5"/>
        <v>505.25901196216023</v>
      </c>
      <c r="K21">
        <f>'World Hubbert'!$N$17*(1-(G21/'World Hubbert'!$N$18))</f>
        <v>5.7544043912792872E-2</v>
      </c>
      <c r="M21">
        <f t="shared" si="10"/>
        <v>18</v>
      </c>
      <c r="N21">
        <f>MAX('World Hubbert'!$N$17*(1-(M21/'World Hubbert'!$N$18))*M21,0)</f>
        <v>1.4256000000000002</v>
      </c>
      <c r="O21">
        <f t="shared" si="6"/>
        <v>0.70145903479236804</v>
      </c>
      <c r="P21">
        <f t="shared" si="1"/>
        <v>1942.9735640633578</v>
      </c>
      <c r="Q21">
        <f t="shared" si="7"/>
        <v>1942</v>
      </c>
      <c r="R21" s="25">
        <f t="shared" si="8"/>
        <v>1425.6000000000001</v>
      </c>
      <c r="S21" s="25">
        <f t="shared" si="9"/>
        <v>0</v>
      </c>
      <c r="W21">
        <f>IF(AND(P21&gt;='World Hubbert'!$N$9,P20&lt;'World Hubbert'!$N$9),'Data 1'!M21,0)</f>
        <v>0</v>
      </c>
      <c r="X21">
        <f>IF(AND(P21&gt;='World Hubbert'!$P$9,P20&lt;'World Hubbert'!$P$9),'Data 1'!M21,0)</f>
        <v>0</v>
      </c>
    </row>
    <row r="22" spans="1:24">
      <c r="A22" s="25">
        <v>1983</v>
      </c>
      <c r="B22">
        <v>56598.903512328761</v>
      </c>
      <c r="C22" s="25">
        <f t="shared" si="2"/>
        <v>1983</v>
      </c>
      <c r="D22">
        <f t="shared" si="3"/>
        <v>20658.599781999998</v>
      </c>
      <c r="G22">
        <f t="shared" si="0"/>
        <v>526.17286756516023</v>
      </c>
      <c r="H22">
        <f t="shared" si="4"/>
        <v>3.9262001246086059E-2</v>
      </c>
      <c r="J22">
        <f t="shared" si="5"/>
        <v>526.17286756516023</v>
      </c>
      <c r="K22">
        <f>'World Hubbert'!$N$17*(1-(G22/'World Hubbert'!$N$18))</f>
        <v>5.6614539219326208E-2</v>
      </c>
      <c r="M22">
        <f t="shared" si="10"/>
        <v>19</v>
      </c>
      <c r="N22">
        <f>MAX('World Hubbert'!$N$17*(1-(M22/'World Hubbert'!$N$18))*M22,0)</f>
        <v>1.5039555555555557</v>
      </c>
      <c r="O22">
        <f t="shared" si="6"/>
        <v>0.66491326575844434</v>
      </c>
      <c r="P22">
        <f t="shared" si="1"/>
        <v>1943.6384773291163</v>
      </c>
      <c r="Q22">
        <f t="shared" si="7"/>
        <v>1943</v>
      </c>
      <c r="R22" s="25">
        <f t="shared" si="8"/>
        <v>1503.9555555555557</v>
      </c>
      <c r="S22" s="25">
        <f t="shared" si="9"/>
        <v>0</v>
      </c>
      <c r="W22">
        <f>IF(AND(P22&gt;='World Hubbert'!$N$9,P21&lt;'World Hubbert'!$N$9),'Data 1'!M22,0)</f>
        <v>0</v>
      </c>
      <c r="X22">
        <f>IF(AND(P22&gt;='World Hubbert'!$P$9,P21&lt;'World Hubbert'!$P$9),'Data 1'!M22,0)</f>
        <v>0</v>
      </c>
    </row>
    <row r="23" spans="1:24">
      <c r="A23" s="25">
        <v>1984</v>
      </c>
      <c r="B23">
        <v>57686.035027322418</v>
      </c>
      <c r="C23" s="25">
        <f t="shared" si="2"/>
        <v>1984</v>
      </c>
      <c r="D23">
        <f t="shared" si="3"/>
        <v>21055.402784972681</v>
      </c>
      <c r="G23">
        <f t="shared" si="0"/>
        <v>546.83146734716024</v>
      </c>
      <c r="H23">
        <f t="shared" si="4"/>
        <v>3.8504372996525989E-2</v>
      </c>
      <c r="J23">
        <f t="shared" si="5"/>
        <v>546.83146734716024</v>
      </c>
      <c r="K23">
        <f>'World Hubbert'!$N$17*(1-(G23/'World Hubbert'!$N$18))</f>
        <v>5.5696379229015103E-2</v>
      </c>
      <c r="M23">
        <f t="shared" si="10"/>
        <v>20</v>
      </c>
      <c r="N23">
        <f>MAX('World Hubbert'!$N$17*(1-(M23/'World Hubbert'!$N$18))*M23,0)</f>
        <v>1.5822222222222224</v>
      </c>
      <c r="O23">
        <f t="shared" si="6"/>
        <v>0.63202247191011229</v>
      </c>
      <c r="P23">
        <f t="shared" si="1"/>
        <v>1944.2704998010265</v>
      </c>
      <c r="Q23">
        <f t="shared" si="7"/>
        <v>1944</v>
      </c>
      <c r="R23" s="25">
        <f t="shared" si="8"/>
        <v>1582.2222222222224</v>
      </c>
      <c r="S23" s="25">
        <f t="shared" si="9"/>
        <v>0</v>
      </c>
      <c r="W23">
        <f>IF(AND(P23&gt;='World Hubbert'!$N$9,P22&lt;'World Hubbert'!$N$9),'Data 1'!M23,0)</f>
        <v>0</v>
      </c>
      <c r="X23">
        <f>IF(AND(P23&gt;='World Hubbert'!$P$9,P22&lt;'World Hubbert'!$P$9),'Data 1'!M23,0)</f>
        <v>0</v>
      </c>
    </row>
    <row r="24" spans="1:24">
      <c r="A24" s="25">
        <v>1985</v>
      </c>
      <c r="B24">
        <v>57472.215063013704</v>
      </c>
      <c r="C24" s="25">
        <f t="shared" si="2"/>
        <v>1985</v>
      </c>
      <c r="D24">
        <f t="shared" si="3"/>
        <v>20977.358498000005</v>
      </c>
      <c r="G24">
        <f t="shared" si="0"/>
        <v>567.88687013213291</v>
      </c>
      <c r="H24">
        <f t="shared" si="4"/>
        <v>3.693932647733008E-2</v>
      </c>
      <c r="J24">
        <f t="shared" si="5"/>
        <v>567.88687013213291</v>
      </c>
      <c r="K24">
        <f>'World Hubbert'!$N$17*(1-(G24/'World Hubbert'!$N$18))</f>
        <v>5.4760583549682988E-2</v>
      </c>
      <c r="M24">
        <f t="shared" si="10"/>
        <v>21</v>
      </c>
      <c r="N24">
        <f>MAX('World Hubbert'!$N$17*(1-(M24/'World Hubbert'!$N$18))*M24,0)</f>
        <v>1.6603999999999999</v>
      </c>
      <c r="O24">
        <f t="shared" si="6"/>
        <v>0.60226451457480135</v>
      </c>
      <c r="P24">
        <f t="shared" si="1"/>
        <v>1944.8727643156012</v>
      </c>
      <c r="Q24">
        <f t="shared" si="7"/>
        <v>1944</v>
      </c>
      <c r="R24" s="25">
        <f t="shared" si="8"/>
        <v>1660.3999999999999</v>
      </c>
      <c r="S24" s="25">
        <f t="shared" si="9"/>
        <v>0</v>
      </c>
      <c r="W24">
        <f>IF(AND(P24&gt;='World Hubbert'!$N$9,P23&lt;'World Hubbert'!$N$9),'Data 1'!M24,0)</f>
        <v>0</v>
      </c>
      <c r="X24">
        <f>IF(AND(P24&gt;='World Hubbert'!$P$9,P23&lt;'World Hubbert'!$P$9),'Data 1'!M24,0)</f>
        <v>0</v>
      </c>
    </row>
    <row r="25" spans="1:24">
      <c r="A25" s="25">
        <v>1986</v>
      </c>
      <c r="B25">
        <v>60462.660947945202</v>
      </c>
      <c r="C25" s="25">
        <f t="shared" si="2"/>
        <v>1986</v>
      </c>
      <c r="D25">
        <f t="shared" si="3"/>
        <v>22068.871245999999</v>
      </c>
      <c r="G25">
        <f t="shared" si="0"/>
        <v>588.86422863013297</v>
      </c>
      <c r="H25">
        <f t="shared" si="4"/>
        <v>3.7477011122476436E-2</v>
      </c>
      <c r="J25">
        <f t="shared" si="5"/>
        <v>588.86422863013297</v>
      </c>
      <c r="K25">
        <f>'World Hubbert'!$N$17*(1-(G25/'World Hubbert'!$N$18))</f>
        <v>5.3828256505327431E-2</v>
      </c>
      <c r="M25">
        <f t="shared" si="10"/>
        <v>22</v>
      </c>
      <c r="N25">
        <f>MAX('World Hubbert'!$N$17*(1-(M25/'World Hubbert'!$N$18))*M25,0)</f>
        <v>1.7384888888888888</v>
      </c>
      <c r="O25">
        <f t="shared" si="6"/>
        <v>0.57521218938541774</v>
      </c>
      <c r="P25">
        <f t="shared" si="1"/>
        <v>1945.4479765049866</v>
      </c>
      <c r="Q25">
        <f t="shared" si="7"/>
        <v>1945</v>
      </c>
      <c r="R25" s="25">
        <f t="shared" si="8"/>
        <v>1738.4888888888888</v>
      </c>
      <c r="S25" s="25">
        <f t="shared" si="9"/>
        <v>0</v>
      </c>
      <c r="W25">
        <f>IF(AND(P25&gt;='World Hubbert'!$N$9,P24&lt;'World Hubbert'!$N$9),'Data 1'!M25,0)</f>
        <v>0</v>
      </c>
      <c r="X25">
        <f>IF(AND(P25&gt;='World Hubbert'!$P$9,P24&lt;'World Hubbert'!$P$9),'Data 1'!M25,0)</f>
        <v>0</v>
      </c>
    </row>
    <row r="26" spans="1:24">
      <c r="A26" s="25">
        <v>1987</v>
      </c>
      <c r="B26">
        <v>60783.570813698643</v>
      </c>
      <c r="C26" s="25">
        <f t="shared" si="2"/>
        <v>1987</v>
      </c>
      <c r="D26">
        <f t="shared" si="3"/>
        <v>22186.003347000005</v>
      </c>
      <c r="G26">
        <f t="shared" si="0"/>
        <v>610.93309987613293</v>
      </c>
      <c r="H26">
        <f t="shared" si="4"/>
        <v>3.6314947334656171E-2</v>
      </c>
      <c r="J26">
        <f t="shared" si="5"/>
        <v>610.93309987613293</v>
      </c>
      <c r="K26">
        <f>'World Hubbert'!$N$17*(1-(G26/'World Hubbert'!$N$18))</f>
        <v>5.2847417783282981E-2</v>
      </c>
      <c r="M26">
        <f t="shared" si="10"/>
        <v>23</v>
      </c>
      <c r="N26">
        <f>MAX('World Hubbert'!$N$17*(1-(M26/'World Hubbert'!$N$18))*M26,0)</f>
        <v>1.816488888888889</v>
      </c>
      <c r="O26">
        <f t="shared" si="6"/>
        <v>0.55051258838785444</v>
      </c>
      <c r="P26">
        <f t="shared" si="1"/>
        <v>1945.9984890933745</v>
      </c>
      <c r="Q26">
        <f t="shared" si="7"/>
        <v>1945</v>
      </c>
      <c r="R26" s="25">
        <f t="shared" si="8"/>
        <v>1816.4888888888891</v>
      </c>
      <c r="S26" s="25">
        <f t="shared" si="9"/>
        <v>0</v>
      </c>
      <c r="W26">
        <f>IF(AND(P26&gt;='World Hubbert'!$N$9,P25&lt;'World Hubbert'!$N$9),'Data 1'!M26,0)</f>
        <v>0</v>
      </c>
      <c r="X26">
        <f>IF(AND(P26&gt;='World Hubbert'!$P$9,P25&lt;'World Hubbert'!$P$9),'Data 1'!M26,0)</f>
        <v>0</v>
      </c>
    </row>
    <row r="27" spans="1:24">
      <c r="A27" s="25">
        <v>1988</v>
      </c>
      <c r="B27">
        <v>63154.309751366112</v>
      </c>
      <c r="C27" s="25">
        <f t="shared" si="2"/>
        <v>1988</v>
      </c>
      <c r="D27">
        <f t="shared" si="3"/>
        <v>23051.323059248629</v>
      </c>
      <c r="G27">
        <f t="shared" si="0"/>
        <v>633.11910322313292</v>
      </c>
      <c r="H27">
        <f t="shared" si="4"/>
        <v>3.6409141568935648E-2</v>
      </c>
      <c r="J27">
        <f t="shared" si="5"/>
        <v>633.11910322313292</v>
      </c>
      <c r="K27">
        <f>'World Hubbert'!$N$17*(1-(G27/'World Hubbert'!$N$18))</f>
        <v>5.1861373190082979E-2</v>
      </c>
      <c r="M27">
        <f t="shared" si="10"/>
        <v>24</v>
      </c>
      <c r="N27">
        <f>MAX('World Hubbert'!$N$17*(1-(M27/'World Hubbert'!$N$18))*M27,0)</f>
        <v>1.8944000000000001</v>
      </c>
      <c r="O27">
        <f t="shared" si="6"/>
        <v>0.5278716216216216</v>
      </c>
      <c r="P27">
        <f t="shared" si="1"/>
        <v>1946.5263607149961</v>
      </c>
      <c r="Q27">
        <f t="shared" si="7"/>
        <v>1946</v>
      </c>
      <c r="R27" s="25">
        <f t="shared" si="8"/>
        <v>1894.4</v>
      </c>
      <c r="S27" s="25">
        <f t="shared" si="9"/>
        <v>0</v>
      </c>
      <c r="W27">
        <f>IF(AND(P27&gt;='World Hubbert'!$N$9,P26&lt;'World Hubbert'!$N$9),'Data 1'!M27,0)</f>
        <v>0</v>
      </c>
      <c r="X27">
        <f>IF(AND(P27&gt;='World Hubbert'!$P$9,P26&lt;'World Hubbert'!$P$9),'Data 1'!M27,0)</f>
        <v>0</v>
      </c>
    </row>
    <row r="28" spans="1:24">
      <c r="A28" s="25">
        <v>1989</v>
      </c>
      <c r="B28">
        <v>64041.892484931508</v>
      </c>
      <c r="C28" s="25">
        <f t="shared" si="2"/>
        <v>1989</v>
      </c>
      <c r="D28">
        <f t="shared" si="3"/>
        <v>23375.290756999999</v>
      </c>
      <c r="G28">
        <f t="shared" si="0"/>
        <v>656.17042628238153</v>
      </c>
      <c r="H28">
        <f t="shared" si="4"/>
        <v>3.5623810249169156E-2</v>
      </c>
      <c r="J28">
        <f t="shared" si="5"/>
        <v>656.17042628238153</v>
      </c>
      <c r="K28">
        <f>'World Hubbert'!$N$17*(1-(G28/'World Hubbert'!$N$18))</f>
        <v>5.0836869943005264E-2</v>
      </c>
      <c r="M28">
        <f t="shared" si="10"/>
        <v>25</v>
      </c>
      <c r="N28">
        <f>MAX('World Hubbert'!$N$17*(1-(M28/'World Hubbert'!$N$18))*M28,0)</f>
        <v>1.9722222222222223</v>
      </c>
      <c r="O28">
        <f t="shared" si="6"/>
        <v>0.50704225352112675</v>
      </c>
      <c r="P28">
        <f t="shared" si="1"/>
        <v>1947.0334029685173</v>
      </c>
      <c r="Q28">
        <f t="shared" si="7"/>
        <v>1947</v>
      </c>
      <c r="R28" s="25">
        <f t="shared" si="8"/>
        <v>1972.2222222222224</v>
      </c>
      <c r="S28" s="25">
        <f t="shared" si="9"/>
        <v>0</v>
      </c>
      <c r="W28">
        <f>IF(AND(P28&gt;='World Hubbert'!$N$9,P27&lt;'World Hubbert'!$N$9),'Data 1'!M28,0)</f>
        <v>0</v>
      </c>
      <c r="X28">
        <f>IF(AND(P28&gt;='World Hubbert'!$P$9,P27&lt;'World Hubbert'!$P$9),'Data 1'!M28,0)</f>
        <v>0</v>
      </c>
    </row>
    <row r="29" spans="1:24">
      <c r="A29" s="25">
        <v>1990</v>
      </c>
      <c r="B29">
        <v>65459.535230136986</v>
      </c>
      <c r="C29" s="25">
        <f t="shared" si="2"/>
        <v>1990</v>
      </c>
      <c r="D29">
        <f t="shared" si="3"/>
        <v>23892.730359000001</v>
      </c>
      <c r="G29">
        <f t="shared" si="0"/>
        <v>679.54571703938154</v>
      </c>
      <c r="H29">
        <f t="shared" si="4"/>
        <v>3.5159857180904509E-2</v>
      </c>
      <c r="J29">
        <f t="shared" si="5"/>
        <v>679.54571703938154</v>
      </c>
      <c r="K29">
        <f>'World Hubbert'!$N$17*(1-(G29/'World Hubbert'!$N$18))</f>
        <v>4.9797968131583041E-2</v>
      </c>
      <c r="M29">
        <f t="shared" si="10"/>
        <v>26</v>
      </c>
      <c r="N29">
        <f>MAX('World Hubbert'!$N$17*(1-(M29/'World Hubbert'!$N$18))*M29,0)</f>
        <v>2.0499555555555555</v>
      </c>
      <c r="O29">
        <f t="shared" si="6"/>
        <v>0.4878154539935825</v>
      </c>
      <c r="P29">
        <f t="shared" si="1"/>
        <v>1947.5212184225109</v>
      </c>
      <c r="Q29">
        <f t="shared" si="7"/>
        <v>1947</v>
      </c>
      <c r="R29" s="25">
        <f t="shared" si="8"/>
        <v>2049.9555555555557</v>
      </c>
      <c r="S29" s="25">
        <f t="shared" si="9"/>
        <v>0</v>
      </c>
      <c r="W29">
        <f>IF(AND(P29&gt;='World Hubbert'!$N$9,P28&lt;'World Hubbert'!$N$9),'Data 1'!M29,0)</f>
        <v>0</v>
      </c>
      <c r="X29">
        <f>IF(AND(P29&gt;='World Hubbert'!$P$9,P28&lt;'World Hubbert'!$P$9),'Data 1'!M29,0)</f>
        <v>0</v>
      </c>
    </row>
    <row r="30" spans="1:24">
      <c r="A30" s="25">
        <v>1991</v>
      </c>
      <c r="B30">
        <v>65267.824857534259</v>
      </c>
      <c r="C30" s="25">
        <f t="shared" si="2"/>
        <v>1991</v>
      </c>
      <c r="D30">
        <f t="shared" si="3"/>
        <v>23822.756073000004</v>
      </c>
      <c r="G30">
        <f t="shared" si="0"/>
        <v>703.43844739838153</v>
      </c>
      <c r="H30">
        <f t="shared" si="4"/>
        <v>3.3866155825156868E-2</v>
      </c>
      <c r="J30">
        <f t="shared" si="5"/>
        <v>703.43844739838153</v>
      </c>
      <c r="K30">
        <f>'World Hubbert'!$N$17*(1-(G30/'World Hubbert'!$N$18))</f>
        <v>4.8736069004516373E-2</v>
      </c>
      <c r="M30">
        <f t="shared" si="10"/>
        <v>27</v>
      </c>
      <c r="N30">
        <f>MAX('World Hubbert'!$N$17*(1-(M30/'World Hubbert'!$N$18))*M30,0)</f>
        <v>2.1275999999999997</v>
      </c>
      <c r="O30">
        <f t="shared" si="6"/>
        <v>0.47001316036849039</v>
      </c>
      <c r="P30">
        <f t="shared" si="1"/>
        <v>1947.9912315828794</v>
      </c>
      <c r="Q30">
        <f t="shared" si="7"/>
        <v>1947</v>
      </c>
      <c r="R30" s="25">
        <f t="shared" si="8"/>
        <v>2127.6</v>
      </c>
      <c r="S30" s="25">
        <f t="shared" si="9"/>
        <v>0</v>
      </c>
      <c r="W30">
        <f>IF(AND(P30&gt;='World Hubbert'!$N$9,P29&lt;'World Hubbert'!$N$9),'Data 1'!M30,0)</f>
        <v>0</v>
      </c>
      <c r="X30">
        <f>IF(AND(P30&gt;='World Hubbert'!$P$9,P29&lt;'World Hubbert'!$P$9),'Data 1'!M30,0)</f>
        <v>0</v>
      </c>
    </row>
    <row r="31" spans="1:24">
      <c r="A31" s="25">
        <v>1992</v>
      </c>
      <c r="B31">
        <v>65774.237232240455</v>
      </c>
      <c r="C31" s="25">
        <f t="shared" si="2"/>
        <v>1992</v>
      </c>
      <c r="D31">
        <f t="shared" si="3"/>
        <v>24007.596589767767</v>
      </c>
      <c r="G31">
        <f t="shared" si="0"/>
        <v>727.26120347138158</v>
      </c>
      <c r="H31">
        <f t="shared" si="4"/>
        <v>3.3010968377213165E-2</v>
      </c>
      <c r="J31">
        <f t="shared" si="5"/>
        <v>727.26120347138158</v>
      </c>
      <c r="K31">
        <f>'World Hubbert'!$N$17*(1-(G31/'World Hubbert'!$N$18))</f>
        <v>4.7677279845716375E-2</v>
      </c>
      <c r="M31">
        <f t="shared" si="10"/>
        <v>28</v>
      </c>
      <c r="N31">
        <f>MAX('World Hubbert'!$N$17*(1-(M31/'World Hubbert'!$N$18))*M31,0)</f>
        <v>2.2051555555555558</v>
      </c>
      <c r="O31">
        <f t="shared" si="6"/>
        <v>0.45348274750080614</v>
      </c>
      <c r="P31">
        <f t="shared" si="1"/>
        <v>1948.4447143303803</v>
      </c>
      <c r="Q31">
        <f t="shared" si="7"/>
        <v>1948</v>
      </c>
      <c r="R31" s="25">
        <f t="shared" si="8"/>
        <v>2205.1555555555556</v>
      </c>
      <c r="S31" s="25">
        <f t="shared" si="9"/>
        <v>0</v>
      </c>
      <c r="W31">
        <f>IF(AND(P31&gt;='World Hubbert'!$N$9,P30&lt;'World Hubbert'!$N$9),'Data 1'!M31,0)</f>
        <v>0</v>
      </c>
      <c r="X31">
        <f>IF(AND(P31&gt;='World Hubbert'!$P$9,P30&lt;'World Hubbert'!$P$9),'Data 1'!M31,0)</f>
        <v>0</v>
      </c>
    </row>
    <row r="32" spans="1:24">
      <c r="A32" s="25">
        <v>1993</v>
      </c>
      <c r="B32">
        <v>66028.410767123278</v>
      </c>
      <c r="C32" s="25">
        <f t="shared" si="2"/>
        <v>1993</v>
      </c>
      <c r="D32">
        <f t="shared" si="3"/>
        <v>24100.369929999997</v>
      </c>
      <c r="G32">
        <f t="shared" si="0"/>
        <v>751.26880006114936</v>
      </c>
      <c r="H32">
        <f t="shared" si="4"/>
        <v>3.207955651564174E-2</v>
      </c>
      <c r="J32">
        <f t="shared" si="5"/>
        <v>751.26880006114936</v>
      </c>
      <c r="K32">
        <f>'World Hubbert'!$N$17*(1-(G32/'World Hubbert'!$N$18))</f>
        <v>4.661027555283781E-2</v>
      </c>
      <c r="M32">
        <f t="shared" si="10"/>
        <v>29</v>
      </c>
      <c r="N32">
        <f>MAX('World Hubbert'!$N$17*(1-(M32/'World Hubbert'!$N$18))*M32,0)</f>
        <v>2.2826222222222223</v>
      </c>
      <c r="O32">
        <f t="shared" si="6"/>
        <v>0.43809264199069292</v>
      </c>
      <c r="P32">
        <f t="shared" si="1"/>
        <v>1948.8828069723711</v>
      </c>
      <c r="Q32">
        <f t="shared" si="7"/>
        <v>1948</v>
      </c>
      <c r="R32" s="25">
        <f t="shared" si="8"/>
        <v>2282.6222222222223</v>
      </c>
      <c r="S32" s="25">
        <f t="shared" si="9"/>
        <v>0</v>
      </c>
      <c r="W32">
        <f>IF(AND(P32&gt;='World Hubbert'!$N$9,P31&lt;'World Hubbert'!$N$9),'Data 1'!M32,0)</f>
        <v>0</v>
      </c>
      <c r="X32">
        <f>IF(AND(P32&gt;='World Hubbert'!$P$9,P31&lt;'World Hubbert'!$P$9),'Data 1'!M32,0)</f>
        <v>0</v>
      </c>
    </row>
    <row r="33" spans="1:24">
      <c r="A33" s="25">
        <v>1994</v>
      </c>
      <c r="B33">
        <v>67104.18813150686</v>
      </c>
      <c r="C33" s="25">
        <f t="shared" si="2"/>
        <v>1994</v>
      </c>
      <c r="D33">
        <f t="shared" si="3"/>
        <v>24493.028668000006</v>
      </c>
      <c r="G33">
        <f t="shared" si="0"/>
        <v>775.36916999114931</v>
      </c>
      <c r="H33">
        <f t="shared" si="4"/>
        <v>3.1588860656246616E-2</v>
      </c>
      <c r="J33">
        <f t="shared" si="5"/>
        <v>775.36916999114931</v>
      </c>
      <c r="K33">
        <f>'World Hubbert'!$N$17*(1-(G33/'World Hubbert'!$N$18))</f>
        <v>4.5539148000393367E-2</v>
      </c>
      <c r="M33">
        <f t="shared" si="10"/>
        <v>30</v>
      </c>
      <c r="N33">
        <f>MAX('World Hubbert'!$N$17*(1-(M33/'World Hubbert'!$N$18))*M33,0)</f>
        <v>2.36</v>
      </c>
      <c r="O33">
        <f t="shared" si="6"/>
        <v>0.42372881355932207</v>
      </c>
      <c r="P33">
        <f t="shared" si="1"/>
        <v>1949.3065357859305</v>
      </c>
      <c r="Q33">
        <f t="shared" si="7"/>
        <v>1949</v>
      </c>
      <c r="R33" s="25">
        <f t="shared" si="8"/>
        <v>2360</v>
      </c>
      <c r="S33" s="25">
        <f t="shared" si="9"/>
        <v>0</v>
      </c>
      <c r="W33">
        <f>IF(AND(P33&gt;='World Hubbert'!$N$9,P32&lt;'World Hubbert'!$N$9),'Data 1'!M33,0)</f>
        <v>0</v>
      </c>
      <c r="X33">
        <f>IF(AND(P33&gt;='World Hubbert'!$P$9,P32&lt;'World Hubbert'!$P$9),'Data 1'!M33,0)</f>
        <v>0</v>
      </c>
    </row>
    <row r="34" spans="1:24">
      <c r="A34" s="25">
        <v>1995</v>
      </c>
      <c r="B34">
        <v>68141.153745205505</v>
      </c>
      <c r="C34" s="25">
        <f t="shared" si="2"/>
        <v>1995</v>
      </c>
      <c r="D34">
        <f t="shared" si="3"/>
        <v>24871.521117000011</v>
      </c>
      <c r="G34">
        <f t="shared" si="0"/>
        <v>799.86219865914927</v>
      </c>
      <c r="H34">
        <f t="shared" si="4"/>
        <v>3.1094757520349681E-2</v>
      </c>
      <c r="J34">
        <f t="shared" si="5"/>
        <v>799.86219865914927</v>
      </c>
      <c r="K34">
        <f>'World Hubbert'!$N$17*(1-(G34/'World Hubbert'!$N$18))</f>
        <v>4.4450568948482254E-2</v>
      </c>
      <c r="M34">
        <f t="shared" si="10"/>
        <v>31</v>
      </c>
      <c r="N34">
        <f>MAX('World Hubbert'!$N$17*(1-(M34/'World Hubbert'!$N$18))*M34,0)</f>
        <v>2.4372888888888888</v>
      </c>
      <c r="O34">
        <f t="shared" si="6"/>
        <v>0.41029194551322962</v>
      </c>
      <c r="P34">
        <f t="shared" si="1"/>
        <v>1949.7168277314438</v>
      </c>
      <c r="Q34">
        <f t="shared" si="7"/>
        <v>1949</v>
      </c>
      <c r="R34" s="25">
        <f t="shared" si="8"/>
        <v>2437.2888888888888</v>
      </c>
      <c r="S34" s="25">
        <f t="shared" si="9"/>
        <v>0</v>
      </c>
      <c r="W34">
        <f>IF(AND(P34&gt;='World Hubbert'!$N$9,P33&lt;'World Hubbert'!$N$9),'Data 1'!M34,0)</f>
        <v>0</v>
      </c>
      <c r="X34">
        <f>IF(AND(P34&gt;='World Hubbert'!$P$9,P33&lt;'World Hubbert'!$P$9),'Data 1'!M34,0)</f>
        <v>0</v>
      </c>
    </row>
    <row r="35" spans="1:24">
      <c r="A35" s="25">
        <v>1996</v>
      </c>
      <c r="B35">
        <v>69978.29047267756</v>
      </c>
      <c r="C35" s="25">
        <f t="shared" si="2"/>
        <v>1996</v>
      </c>
      <c r="D35">
        <f t="shared" si="3"/>
        <v>25542.076022527312</v>
      </c>
      <c r="G35">
        <f t="shared" si="0"/>
        <v>824.73371977614931</v>
      </c>
      <c r="H35">
        <f t="shared" si="4"/>
        <v>3.0970088175199126E-2</v>
      </c>
      <c r="J35">
        <f t="shared" si="5"/>
        <v>824.73371977614931</v>
      </c>
      <c r="K35">
        <f>'World Hubbert'!$N$17*(1-(G35/'World Hubbert'!$N$18))</f>
        <v>4.3345168009948927E-2</v>
      </c>
      <c r="M35">
        <f t="shared" si="10"/>
        <v>32</v>
      </c>
      <c r="N35">
        <f>MAX('World Hubbert'!$N$17*(1-(M35/'World Hubbert'!$N$18))*M35,0)</f>
        <v>2.5144888888888888</v>
      </c>
      <c r="O35">
        <f t="shared" si="6"/>
        <v>0.39769513574660637</v>
      </c>
      <c r="P35">
        <f t="shared" si="1"/>
        <v>1950.1145228671903</v>
      </c>
      <c r="Q35">
        <f t="shared" si="7"/>
        <v>1950</v>
      </c>
      <c r="R35" s="25">
        <f t="shared" si="8"/>
        <v>2514.4888888888886</v>
      </c>
      <c r="S35" s="25">
        <f t="shared" si="9"/>
        <v>0</v>
      </c>
      <c r="W35">
        <f>IF(AND(P35&gt;='World Hubbert'!$N$9,P34&lt;'World Hubbert'!$N$9),'Data 1'!M35,0)</f>
        <v>0</v>
      </c>
      <c r="X35">
        <f>IF(AND(P35&gt;='World Hubbert'!$P$9,P34&lt;'World Hubbert'!$P$9),'Data 1'!M35,0)</f>
        <v>0</v>
      </c>
    </row>
    <row r="36" spans="1:24">
      <c r="A36" s="25">
        <v>1997</v>
      </c>
      <c r="B36">
        <v>72238.396706849337</v>
      </c>
      <c r="C36" s="25">
        <f t="shared" si="2"/>
        <v>1997</v>
      </c>
      <c r="D36">
        <f t="shared" si="3"/>
        <v>26367.014798000007</v>
      </c>
      <c r="G36">
        <f t="shared" si="0"/>
        <v>850.27579579867665</v>
      </c>
      <c r="H36">
        <f t="shared" si="4"/>
        <v>3.1009955744104273E-2</v>
      </c>
      <c r="J36">
        <f t="shared" si="5"/>
        <v>850.27579579867665</v>
      </c>
      <c r="K36">
        <f>'World Hubbert'!$N$17*(1-(G36/'World Hubbert'!$N$18))</f>
        <v>4.2209964631169931E-2</v>
      </c>
      <c r="M36">
        <f t="shared" si="10"/>
        <v>33</v>
      </c>
      <c r="N36">
        <f>MAX('World Hubbert'!$N$17*(1-(M36/'World Hubbert'!$N$18))*M36,0)</f>
        <v>2.5915999999999997</v>
      </c>
      <c r="O36">
        <f t="shared" si="6"/>
        <v>0.38586201574317031</v>
      </c>
      <c r="P36">
        <f t="shared" si="1"/>
        <v>1950.5003848829335</v>
      </c>
      <c r="Q36">
        <f t="shared" si="7"/>
        <v>1950</v>
      </c>
      <c r="R36" s="25">
        <f t="shared" si="8"/>
        <v>2591.5999999999995</v>
      </c>
      <c r="S36" s="25">
        <f t="shared" si="9"/>
        <v>0</v>
      </c>
      <c r="W36">
        <f>IF(AND(P36&gt;='World Hubbert'!$N$9,P35&lt;'World Hubbert'!$N$9),'Data 1'!M36,0)</f>
        <v>0</v>
      </c>
      <c r="X36">
        <f>IF(AND(P36&gt;='World Hubbert'!$P$9,P35&lt;'World Hubbert'!$P$9),'Data 1'!M36,0)</f>
        <v>0</v>
      </c>
    </row>
    <row r="37" spans="1:24">
      <c r="A37" s="25">
        <v>1998</v>
      </c>
      <c r="B37">
        <v>73582.586528767133</v>
      </c>
      <c r="C37" s="25">
        <f t="shared" si="2"/>
        <v>1998</v>
      </c>
      <c r="D37">
        <f t="shared" si="3"/>
        <v>26857.644083000003</v>
      </c>
      <c r="G37">
        <f t="shared" si="0"/>
        <v>876.64281059667667</v>
      </c>
      <c r="H37">
        <f t="shared" si="4"/>
        <v>3.0636929611867418E-2</v>
      </c>
      <c r="J37">
        <f t="shared" si="5"/>
        <v>876.64281059667667</v>
      </c>
      <c r="K37">
        <f>'World Hubbert'!$N$17*(1-(G37/'World Hubbert'!$N$18))</f>
        <v>4.1038097306814375E-2</v>
      </c>
      <c r="M37">
        <f t="shared" si="10"/>
        <v>34</v>
      </c>
      <c r="N37">
        <f>MAX('World Hubbert'!$N$17*(1-(M37/'World Hubbert'!$N$18))*M37,0)</f>
        <v>2.6686222222222225</v>
      </c>
      <c r="O37">
        <f t="shared" si="6"/>
        <v>0.37472520151888611</v>
      </c>
      <c r="P37">
        <f t="shared" si="1"/>
        <v>1950.8751100844524</v>
      </c>
      <c r="Q37">
        <f t="shared" si="7"/>
        <v>1950</v>
      </c>
      <c r="R37" s="25">
        <f t="shared" si="8"/>
        <v>2668.6222222222223</v>
      </c>
      <c r="S37" s="25">
        <f t="shared" si="9"/>
        <v>0</v>
      </c>
      <c r="W37">
        <f>IF(AND(P37&gt;='World Hubbert'!$N$9,P36&lt;'World Hubbert'!$N$9),'Data 1'!M37,0)</f>
        <v>0</v>
      </c>
      <c r="X37">
        <f>IF(AND(P37&gt;='World Hubbert'!$P$9,P36&lt;'World Hubbert'!$P$9),'Data 1'!M37,0)</f>
        <v>0</v>
      </c>
    </row>
    <row r="38" spans="1:24">
      <c r="A38" s="25">
        <v>1999</v>
      </c>
      <c r="B38">
        <v>72397.307734246555</v>
      </c>
      <c r="C38" s="25">
        <f t="shared" si="2"/>
        <v>1999</v>
      </c>
      <c r="D38">
        <f t="shared" si="3"/>
        <v>26425.017322999993</v>
      </c>
      <c r="G38">
        <f t="shared" si="0"/>
        <v>903.50045467967664</v>
      </c>
      <c r="H38">
        <f t="shared" si="4"/>
        <v>2.9247375788392503E-2</v>
      </c>
      <c r="J38">
        <f t="shared" si="5"/>
        <v>903.50045467967664</v>
      </c>
      <c r="K38">
        <f>'World Hubbert'!$N$17*(1-(G38/'World Hubbert'!$N$18))</f>
        <v>3.9844424236458814E-2</v>
      </c>
      <c r="M38">
        <f t="shared" si="10"/>
        <v>35</v>
      </c>
      <c r="N38">
        <f>MAX('World Hubbert'!$N$17*(1-(M38/'World Hubbert'!$N$18))*M38,0)</f>
        <v>2.7455555555555553</v>
      </c>
      <c r="O38">
        <f t="shared" si="6"/>
        <v>0.36422501011736141</v>
      </c>
      <c r="P38">
        <f t="shared" si="1"/>
        <v>1951.2393350945697</v>
      </c>
      <c r="Q38">
        <f t="shared" si="7"/>
        <v>1951</v>
      </c>
      <c r="R38" s="25">
        <f t="shared" si="8"/>
        <v>2745.5555555555552</v>
      </c>
      <c r="S38" s="25">
        <f t="shared" si="9"/>
        <v>0</v>
      </c>
      <c r="W38">
        <f>IF(AND(P38&gt;='World Hubbert'!$N$9,P37&lt;'World Hubbert'!$N$9),'Data 1'!M38,0)</f>
        <v>0</v>
      </c>
      <c r="X38">
        <f>IF(AND(P38&gt;='World Hubbert'!$P$9,P37&lt;'World Hubbert'!$P$9),'Data 1'!M38,0)</f>
        <v>0</v>
      </c>
    </row>
    <row r="39" spans="1:24">
      <c r="A39" s="25">
        <v>2000</v>
      </c>
      <c r="B39">
        <v>74892.552202581443</v>
      </c>
      <c r="C39" s="25">
        <f t="shared" si="2"/>
        <v>2000</v>
      </c>
      <c r="D39">
        <f t="shared" si="3"/>
        <v>27335.781553942226</v>
      </c>
      <c r="G39">
        <f t="shared" si="0"/>
        <v>929.92547200267666</v>
      </c>
      <c r="H39">
        <f t="shared" si="4"/>
        <v>2.9395669198169404E-2</v>
      </c>
      <c r="J39">
        <f t="shared" si="5"/>
        <v>929.92547200267666</v>
      </c>
      <c r="K39">
        <f>'World Hubbert'!$N$17*(1-(G39/'World Hubbert'!$N$18))</f>
        <v>3.8669979022103257E-2</v>
      </c>
      <c r="M39">
        <f t="shared" si="10"/>
        <v>36</v>
      </c>
      <c r="N39">
        <f>MAX('World Hubbert'!$N$17*(1-(M39/'World Hubbert'!$N$18))*M39,0)</f>
        <v>2.8224</v>
      </c>
      <c r="O39">
        <f t="shared" si="6"/>
        <v>0.35430839002267572</v>
      </c>
      <c r="P39">
        <f t="shared" si="1"/>
        <v>1951.5936434845923</v>
      </c>
      <c r="Q39">
        <f t="shared" si="7"/>
        <v>1951</v>
      </c>
      <c r="R39" s="25">
        <f t="shared" si="8"/>
        <v>2822.4</v>
      </c>
      <c r="S39" s="25">
        <f t="shared" si="9"/>
        <v>0</v>
      </c>
      <c r="W39">
        <f>IF(AND(P39&gt;='World Hubbert'!$N$9,P38&lt;'World Hubbert'!$N$9),'Data 1'!M39,0)</f>
        <v>0</v>
      </c>
      <c r="X39">
        <f>IF(AND(P39&gt;='World Hubbert'!$P$9,P38&lt;'World Hubbert'!$P$9),'Data 1'!M39,0)</f>
        <v>0</v>
      </c>
    </row>
    <row r="40" spans="1:24">
      <c r="A40" s="25">
        <v>2001</v>
      </c>
      <c r="B40">
        <v>74906.416447254785</v>
      </c>
      <c r="C40" s="25">
        <f t="shared" si="2"/>
        <v>2001</v>
      </c>
      <c r="D40">
        <f t="shared" si="3"/>
        <v>27340.842003247995</v>
      </c>
      <c r="G40">
        <f t="shared" si="0"/>
        <v>957.26125355661884</v>
      </c>
      <c r="H40">
        <f t="shared" si="4"/>
        <v>2.8561525813006153E-2</v>
      </c>
      <c r="J40">
        <f t="shared" si="5"/>
        <v>957.26125355661884</v>
      </c>
      <c r="K40">
        <f>'World Hubbert'!$N$17*(1-(G40/'World Hubbert'!$N$18))</f>
        <v>3.7455055397483603E-2</v>
      </c>
      <c r="M40">
        <f t="shared" si="10"/>
        <v>37</v>
      </c>
      <c r="N40">
        <f>MAX('World Hubbert'!$N$17*(1-(M40/'World Hubbert'!$N$18))*M40,0)</f>
        <v>2.8991555555555553</v>
      </c>
      <c r="O40">
        <f t="shared" si="6"/>
        <v>0.34492802501877945</v>
      </c>
      <c r="P40">
        <f t="shared" si="1"/>
        <v>1951.9385715096112</v>
      </c>
      <c r="Q40">
        <f t="shared" si="7"/>
        <v>1951</v>
      </c>
      <c r="R40" s="25">
        <f t="shared" si="8"/>
        <v>2899.1555555555551</v>
      </c>
      <c r="S40" s="25">
        <f t="shared" si="9"/>
        <v>0</v>
      </c>
      <c r="W40">
        <f>IF(AND(P40&gt;='World Hubbert'!$N$9,P39&lt;'World Hubbert'!$N$9),'Data 1'!M40,0)</f>
        <v>0</v>
      </c>
      <c r="X40">
        <f>IF(AND(P40&gt;='World Hubbert'!$P$9,P39&lt;'World Hubbert'!$P$9),'Data 1'!M40,0)</f>
        <v>0</v>
      </c>
    </row>
    <row r="41" spans="1:24">
      <c r="A41" s="25">
        <v>2002</v>
      </c>
      <c r="B41">
        <v>74700.421615198022</v>
      </c>
      <c r="C41" s="25">
        <f t="shared" si="2"/>
        <v>2002</v>
      </c>
      <c r="D41">
        <f t="shared" si="3"/>
        <v>27265.653889547277</v>
      </c>
      <c r="G41">
        <f t="shared" si="0"/>
        <v>984.60209555986683</v>
      </c>
      <c r="H41">
        <f t="shared" si="4"/>
        <v>2.7692053482826901E-2</v>
      </c>
      <c r="J41">
        <f t="shared" si="5"/>
        <v>984.60209555986683</v>
      </c>
      <c r="K41">
        <f>'World Hubbert'!$N$17*(1-(G41/'World Hubbert'!$N$18))</f>
        <v>3.6239906864005918E-2</v>
      </c>
      <c r="M41">
        <f t="shared" si="10"/>
        <v>38</v>
      </c>
      <c r="N41">
        <f>MAX('World Hubbert'!$N$17*(1-(M41/'World Hubbert'!$N$18))*M41,0)</f>
        <v>2.9758222222222219</v>
      </c>
      <c r="O41">
        <f t="shared" si="6"/>
        <v>0.3360415795447757</v>
      </c>
      <c r="P41">
        <f t="shared" si="1"/>
        <v>1952.274613089156</v>
      </c>
      <c r="Q41">
        <f t="shared" si="7"/>
        <v>1952</v>
      </c>
      <c r="R41" s="25">
        <f t="shared" si="8"/>
        <v>2975.8222222222221</v>
      </c>
      <c r="S41" s="25">
        <f t="shared" si="9"/>
        <v>0</v>
      </c>
      <c r="W41">
        <f>IF(AND(P41&gt;='World Hubbert'!$N$9,P40&lt;'World Hubbert'!$N$9),'Data 1'!M41,0)</f>
        <v>0</v>
      </c>
      <c r="X41">
        <f>IF(AND(P41&gt;='World Hubbert'!$P$9,P40&lt;'World Hubbert'!$P$9),'Data 1'!M41,0)</f>
        <v>0</v>
      </c>
    </row>
    <row r="42" spans="1:24">
      <c r="A42" s="25">
        <v>2003</v>
      </c>
      <c r="B42">
        <v>77074.659042701009</v>
      </c>
      <c r="C42" s="25">
        <f t="shared" si="2"/>
        <v>2003</v>
      </c>
      <c r="D42">
        <f t="shared" si="3"/>
        <v>28132.250550585868</v>
      </c>
      <c r="G42">
        <f>G43-D42/1000</f>
        <v>1011.8677494494141</v>
      </c>
      <c r="H42">
        <f t="shared" si="4"/>
        <v>2.7802299822178762E-2</v>
      </c>
      <c r="J42">
        <f t="shared" si="5"/>
        <v>1011.8677494494141</v>
      </c>
      <c r="K42">
        <f>'World Hubbert'!$N$17*(1-(G42/'World Hubbert'!$N$18))</f>
        <v>3.5028100024470488E-2</v>
      </c>
      <c r="M42">
        <f t="shared" si="10"/>
        <v>39</v>
      </c>
      <c r="N42">
        <f>MAX('World Hubbert'!$N$17*(1-(M42/'World Hubbert'!$N$18))*M42,0)</f>
        <v>3.0524</v>
      </c>
      <c r="O42">
        <f t="shared" si="6"/>
        <v>0.32761106014939062</v>
      </c>
      <c r="P42">
        <f t="shared" si="1"/>
        <v>1952.6022241493054</v>
      </c>
      <c r="Q42">
        <f t="shared" si="7"/>
        <v>1952</v>
      </c>
      <c r="R42" s="25">
        <f t="shared" si="8"/>
        <v>3052.4</v>
      </c>
      <c r="S42" s="25">
        <f t="shared" si="9"/>
        <v>0</v>
      </c>
      <c r="W42">
        <f>IF(AND(P42&gt;='World Hubbert'!$N$9,P41&lt;'World Hubbert'!$N$9),'Data 1'!M42,0)</f>
        <v>0</v>
      </c>
      <c r="X42">
        <f>IF(AND(P42&gt;='World Hubbert'!$P$9,P41&lt;'World Hubbert'!$P$9),'Data 1'!M42,0)</f>
        <v>0</v>
      </c>
    </row>
    <row r="43" spans="1:24">
      <c r="A43" s="25">
        <v>2004</v>
      </c>
      <c r="B43">
        <v>80568.022059426454</v>
      </c>
      <c r="C43" s="25">
        <f t="shared" si="2"/>
        <v>2004</v>
      </c>
      <c r="D43">
        <f t="shared" si="3"/>
        <v>29407.328051690656</v>
      </c>
      <c r="G43">
        <f>$E$5</f>
        <v>1040</v>
      </c>
      <c r="H43">
        <f t="shared" si="4"/>
        <v>2.8276276972779475E-2</v>
      </c>
      <c r="J43">
        <f t="shared" si="5"/>
        <v>1040</v>
      </c>
      <c r="K43">
        <f>'World Hubbert'!$N$17*(1-(G43/'World Hubbert'!$N$18))</f>
        <v>3.3777777777777782E-2</v>
      </c>
      <c r="M43">
        <f t="shared" si="10"/>
        <v>40</v>
      </c>
      <c r="N43">
        <f>MAX('World Hubbert'!$N$17*(1-(M43/'World Hubbert'!$N$18))*M43,0)</f>
        <v>3.1288888888888886</v>
      </c>
      <c r="O43">
        <f t="shared" si="6"/>
        <v>0.31960227272727276</v>
      </c>
      <c r="P43">
        <f t="shared" si="1"/>
        <v>1952.9218264220326</v>
      </c>
      <c r="Q43">
        <f t="shared" si="7"/>
        <v>1952</v>
      </c>
      <c r="R43" s="25">
        <f t="shared" si="8"/>
        <v>3128.8888888888887</v>
      </c>
      <c r="S43" s="25">
        <f t="shared" si="9"/>
        <v>0</v>
      </c>
      <c r="W43">
        <f>IF(AND(P43&gt;='World Hubbert'!$N$9,P42&lt;'World Hubbert'!$N$9),'Data 1'!M43,0)</f>
        <v>0</v>
      </c>
      <c r="X43">
        <f>IF(AND(P43&gt;='World Hubbert'!$P$9,P42&lt;'World Hubbert'!$P$9),'Data 1'!M43,0)</f>
        <v>0</v>
      </c>
    </row>
    <row r="44" spans="1:24">
      <c r="A44" s="25">
        <v>2005</v>
      </c>
      <c r="B44">
        <v>81485.379614157544</v>
      </c>
      <c r="C44" s="25">
        <f t="shared" si="2"/>
        <v>2005</v>
      </c>
      <c r="D44">
        <f t="shared" si="3"/>
        <v>29742.163559167504</v>
      </c>
      <c r="G44">
        <f t="shared" ref="G44:G49" si="11">G43+D44/1000</f>
        <v>1069.7421635591675</v>
      </c>
      <c r="H44">
        <f t="shared" si="4"/>
        <v>2.7803114219796258E-2</v>
      </c>
      <c r="J44">
        <f t="shared" si="5"/>
        <v>1069.7421635591675</v>
      </c>
      <c r="K44">
        <f>'World Hubbert'!$N$17*(1-(G44/'World Hubbert'!$N$18))</f>
        <v>3.2455903841814779E-2</v>
      </c>
      <c r="M44">
        <f t="shared" si="10"/>
        <v>41</v>
      </c>
      <c r="N44">
        <f>MAX('World Hubbert'!$N$17*(1-(M44/'World Hubbert'!$N$18))*M44,0)</f>
        <v>3.2052888888888886</v>
      </c>
      <c r="O44">
        <f t="shared" si="6"/>
        <v>0.31198435918412626</v>
      </c>
      <c r="P44">
        <f t="shared" si="1"/>
        <v>1953.2338107812168</v>
      </c>
      <c r="Q44">
        <f t="shared" si="7"/>
        <v>1953</v>
      </c>
      <c r="R44" s="25">
        <f t="shared" si="8"/>
        <v>3205.2888888888888</v>
      </c>
      <c r="S44" s="25">
        <f t="shared" si="9"/>
        <v>0</v>
      </c>
      <c r="W44">
        <f>IF(AND(P44&gt;='World Hubbert'!$N$9,P43&lt;'World Hubbert'!$N$9),'Data 1'!M44,0)</f>
        <v>0</v>
      </c>
      <c r="X44">
        <f>IF(AND(P44&gt;='World Hubbert'!$P$9,P43&lt;'World Hubbert'!$P$9),'Data 1'!M44,0)</f>
        <v>0</v>
      </c>
    </row>
    <row r="45" spans="1:24">
      <c r="A45" s="25">
        <v>2006</v>
      </c>
      <c r="B45">
        <v>81729.182431788489</v>
      </c>
      <c r="C45" s="25">
        <f t="shared" si="2"/>
        <v>2006</v>
      </c>
      <c r="D45">
        <f t="shared" si="3"/>
        <v>29831.151587602799</v>
      </c>
      <c r="G45">
        <f t="shared" si="11"/>
        <v>1099.5733151467703</v>
      </c>
      <c r="H45">
        <f t="shared" si="4"/>
        <v>2.7129752219951755E-2</v>
      </c>
      <c r="J45">
        <f t="shared" si="5"/>
        <v>1099.5733151467703</v>
      </c>
      <c r="K45">
        <f>'World Hubbert'!$N$17*(1-(G45/'World Hubbert'!$N$18))</f>
        <v>3.1130074882365771E-2</v>
      </c>
      <c r="M45">
        <f t="shared" si="10"/>
        <v>42</v>
      </c>
      <c r="N45">
        <f>MAX('World Hubbert'!$N$17*(1-(M45/'World Hubbert'!$N$18))*M45,0)</f>
        <v>3.2816000000000001</v>
      </c>
      <c r="O45">
        <f t="shared" si="6"/>
        <v>0.3047294002925402</v>
      </c>
      <c r="P45">
        <f t="shared" si="1"/>
        <v>1953.5385401815092</v>
      </c>
      <c r="Q45">
        <f t="shared" si="7"/>
        <v>1953</v>
      </c>
      <c r="R45" s="25">
        <f t="shared" si="8"/>
        <v>3281.6</v>
      </c>
      <c r="S45" s="25">
        <f t="shared" si="9"/>
        <v>0</v>
      </c>
      <c r="W45">
        <f>IF(AND(P45&gt;='World Hubbert'!$N$9,P44&lt;'World Hubbert'!$N$9),'Data 1'!M45,0)</f>
        <v>0</v>
      </c>
      <c r="X45">
        <f>IF(AND(P45&gt;='World Hubbert'!$P$9,P44&lt;'World Hubbert'!$P$9),'Data 1'!M45,0)</f>
        <v>0</v>
      </c>
    </row>
    <row r="46" spans="1:24">
      <c r="A46" s="25">
        <v>2007</v>
      </c>
      <c r="B46">
        <v>81543.944638460904</v>
      </c>
      <c r="C46" s="25">
        <f t="shared" si="2"/>
        <v>2007</v>
      </c>
      <c r="D46">
        <f t="shared" si="3"/>
        <v>29763.539793038231</v>
      </c>
      <c r="G46">
        <f t="shared" si="11"/>
        <v>1129.3368549398085</v>
      </c>
      <c r="H46">
        <f t="shared" si="4"/>
        <v>2.6354882215036336E-2</v>
      </c>
      <c r="J46">
        <f t="shared" si="5"/>
        <v>1129.3368549398085</v>
      </c>
      <c r="K46">
        <f>'World Hubbert'!$N$17*(1-(G46/'World Hubbert'!$N$18))</f>
        <v>2.9807250891564063E-2</v>
      </c>
      <c r="M46">
        <f t="shared" si="10"/>
        <v>43</v>
      </c>
      <c r="N46">
        <f>MAX('World Hubbert'!$N$17*(1-(M46/'World Hubbert'!$N$18))*M46,0)</f>
        <v>3.357822222222222</v>
      </c>
      <c r="O46">
        <f t="shared" si="6"/>
        <v>0.29781207396328307</v>
      </c>
      <c r="P46">
        <f t="shared" si="1"/>
        <v>1953.8363522554725</v>
      </c>
      <c r="Q46">
        <f t="shared" si="7"/>
        <v>1953</v>
      </c>
      <c r="R46" s="25">
        <f t="shared" si="8"/>
        <v>3357.8222222222221</v>
      </c>
      <c r="S46" s="25">
        <f t="shared" si="9"/>
        <v>0</v>
      </c>
      <c r="W46">
        <f>IF(AND(P46&gt;='World Hubbert'!$N$9,P45&lt;'World Hubbert'!$N$9),'Data 1'!M46,0)</f>
        <v>0</v>
      </c>
      <c r="X46">
        <f>IF(AND(P46&gt;='World Hubbert'!$P$9,P45&lt;'World Hubbert'!$P$9),'Data 1'!M46,0)</f>
        <v>0</v>
      </c>
    </row>
    <row r="47" spans="1:24">
      <c r="A47" s="25">
        <v>2008</v>
      </c>
      <c r="B47">
        <v>82014.741651905118</v>
      </c>
      <c r="C47" s="25">
        <f t="shared" si="2"/>
        <v>2008</v>
      </c>
      <c r="D47">
        <f t="shared" si="3"/>
        <v>29935.380702945367</v>
      </c>
      <c r="G47">
        <f t="shared" si="11"/>
        <v>1159.2722356427539</v>
      </c>
      <c r="H47">
        <f t="shared" si="4"/>
        <v>2.5822563313912035E-2</v>
      </c>
      <c r="J47">
        <f t="shared" si="5"/>
        <v>1159.2722356427539</v>
      </c>
      <c r="K47">
        <f>'World Hubbert'!$N$17*(1-(G47/'World Hubbert'!$N$18))</f>
        <v>2.8476789526988712E-2</v>
      </c>
      <c r="M47">
        <f t="shared" si="10"/>
        <v>44</v>
      </c>
      <c r="N47">
        <f>MAX('World Hubbert'!$N$17*(1-(M47/'World Hubbert'!$N$18))*M47,0)</f>
        <v>3.4339555555555554</v>
      </c>
      <c r="O47">
        <f t="shared" si="6"/>
        <v>0.29120936011596604</v>
      </c>
      <c r="P47">
        <f t="shared" si="1"/>
        <v>1954.1275616155885</v>
      </c>
      <c r="Q47">
        <f t="shared" si="7"/>
        <v>1954</v>
      </c>
      <c r="R47" s="25">
        <f t="shared" si="8"/>
        <v>3433.9555555555553</v>
      </c>
      <c r="S47" s="25">
        <f t="shared" si="9"/>
        <v>0</v>
      </c>
      <c r="W47">
        <f>IF(AND(P47&gt;='World Hubbert'!$N$9,P46&lt;'World Hubbert'!$N$9),'Data 1'!M47,0)</f>
        <v>0</v>
      </c>
      <c r="X47">
        <f>IF(AND(P47&gt;='World Hubbert'!$P$9,P46&lt;'World Hubbert'!$P$9),'Data 1'!M47,0)</f>
        <v>0</v>
      </c>
    </row>
    <row r="48" spans="1:24">
      <c r="A48" s="25">
        <v>2009</v>
      </c>
      <c r="B48">
        <v>80277.798778555283</v>
      </c>
      <c r="C48" s="25">
        <f t="shared" si="2"/>
        <v>2009</v>
      </c>
      <c r="D48">
        <f t="shared" si="3"/>
        <v>29301.396554172679</v>
      </c>
      <c r="G48">
        <f t="shared" si="11"/>
        <v>1188.5736321969266</v>
      </c>
      <c r="H48">
        <f t="shared" si="4"/>
        <v>2.4652571587014588E-2</v>
      </c>
      <c r="J48">
        <f t="shared" si="5"/>
        <v>1188.5736321969266</v>
      </c>
      <c r="K48">
        <f>'World Hubbert'!$N$17*(1-(G48/'World Hubbert'!$N$18))</f>
        <v>2.7174505235692151E-2</v>
      </c>
      <c r="M48">
        <f t="shared" si="10"/>
        <v>45</v>
      </c>
      <c r="N48">
        <f>MAX('World Hubbert'!$N$17*(1-(M48/'World Hubbert'!$N$18))*M48,0)</f>
        <v>3.51</v>
      </c>
      <c r="O48">
        <f t="shared" si="6"/>
        <v>0.28490028490028491</v>
      </c>
      <c r="P48">
        <f t="shared" si="1"/>
        <v>1954.4124619004888</v>
      </c>
      <c r="Q48">
        <f t="shared" si="7"/>
        <v>1954</v>
      </c>
      <c r="R48" s="25">
        <f t="shared" si="8"/>
        <v>3510</v>
      </c>
      <c r="S48" s="25">
        <f t="shared" si="9"/>
        <v>0</v>
      </c>
      <c r="W48">
        <f>IF(AND(P48&gt;='World Hubbert'!$N$9,P47&lt;'World Hubbert'!$N$9),'Data 1'!M48,0)</f>
        <v>0</v>
      </c>
      <c r="X48">
        <f>IF(AND(P48&gt;='World Hubbert'!$P$9,P47&lt;'World Hubbert'!$P$9),'Data 1'!M48,0)</f>
        <v>0</v>
      </c>
    </row>
    <row r="49" spans="1:24">
      <c r="A49" s="25">
        <v>2010</v>
      </c>
      <c r="B49">
        <v>82094.645308170511</v>
      </c>
      <c r="C49" s="25">
        <f t="shared" si="2"/>
        <v>2010</v>
      </c>
      <c r="D49">
        <f t="shared" si="3"/>
        <v>29964.545537482234</v>
      </c>
      <c r="G49">
        <f t="shared" si="11"/>
        <v>1218.5381777344089</v>
      </c>
      <c r="H49">
        <f t="shared" si="4"/>
        <v>2.459056768594186E-2</v>
      </c>
      <c r="J49">
        <f t="shared" si="5"/>
        <v>1218.5381777344089</v>
      </c>
      <c r="K49">
        <f>'World Hubbert'!$N$17*(1-(G49/'World Hubbert'!$N$18))</f>
        <v>2.5842747656248496E-2</v>
      </c>
      <c r="M49">
        <f t="shared" si="10"/>
        <v>46</v>
      </c>
      <c r="N49">
        <f>MAX('World Hubbert'!$N$17*(1-(M49/'World Hubbert'!$N$18))*M49,0)</f>
        <v>3.5859555555555556</v>
      </c>
      <c r="O49">
        <f t="shared" si="6"/>
        <v>0.27886569827970847</v>
      </c>
      <c r="P49">
        <f t="shared" si="1"/>
        <v>1954.6913275987686</v>
      </c>
      <c r="Q49">
        <f t="shared" si="7"/>
        <v>1954</v>
      </c>
      <c r="R49" s="25">
        <f t="shared" si="8"/>
        <v>3585.9555555555557</v>
      </c>
      <c r="S49" s="25">
        <f t="shared" si="9"/>
        <v>0</v>
      </c>
      <c r="W49">
        <f>IF(AND(P49&gt;='World Hubbert'!$N$9,P48&lt;'World Hubbert'!$N$9),'Data 1'!M49,0)</f>
        <v>0</v>
      </c>
      <c r="X49">
        <f>IF(AND(P49&gt;='World Hubbert'!$P$9,P48&lt;'World Hubbert'!$P$9),'Data 1'!M49,0)</f>
        <v>0</v>
      </c>
    </row>
    <row r="50" spans="1:24">
      <c r="J50">
        <f>'World Hubbert'!$N$18</f>
        <v>1800</v>
      </c>
      <c r="K50">
        <v>0</v>
      </c>
      <c r="M50">
        <f t="shared" si="10"/>
        <v>47</v>
      </c>
      <c r="N50">
        <f>MAX('World Hubbert'!$N$17*(1-(M50/'World Hubbert'!$N$18))*M50,0)</f>
        <v>3.6618222222222223</v>
      </c>
      <c r="O50">
        <f t="shared" si="6"/>
        <v>0.2730880800087388</v>
      </c>
      <c r="P50">
        <f t="shared" si="1"/>
        <v>1954.9644156787774</v>
      </c>
      <c r="Q50">
        <f t="shared" si="7"/>
        <v>1954</v>
      </c>
      <c r="R50" s="25">
        <f t="shared" si="8"/>
        <v>3661.8222222222225</v>
      </c>
      <c r="S50" s="25">
        <f t="shared" si="9"/>
        <v>0</v>
      </c>
      <c r="W50">
        <f>IF(AND(P50&gt;='World Hubbert'!$N$9,P49&lt;'World Hubbert'!$N$9),'Data 1'!M50,0)</f>
        <v>0</v>
      </c>
      <c r="X50">
        <f>IF(AND(P50&gt;='World Hubbert'!$P$9,P49&lt;'World Hubbert'!$P$9),'Data 1'!M50,0)</f>
        <v>0</v>
      </c>
    </row>
    <row r="51" spans="1:24">
      <c r="J51">
        <v>0</v>
      </c>
      <c r="K51">
        <f>'World Hubbert'!N17</f>
        <v>0.08</v>
      </c>
      <c r="M51">
        <f t="shared" si="10"/>
        <v>48</v>
      </c>
      <c r="N51">
        <f>MAX('World Hubbert'!$N$17*(1-(M51/'World Hubbert'!$N$18))*M51,0)</f>
        <v>3.7376</v>
      </c>
      <c r="O51">
        <f t="shared" si="6"/>
        <v>0.2675513698630137</v>
      </c>
      <c r="P51">
        <f t="shared" si="1"/>
        <v>1955.2319670486404</v>
      </c>
      <c r="Q51">
        <f t="shared" si="7"/>
        <v>1955</v>
      </c>
      <c r="R51" s="25">
        <f t="shared" si="8"/>
        <v>3737.6</v>
      </c>
      <c r="S51" s="25">
        <f t="shared" si="9"/>
        <v>0</v>
      </c>
      <c r="W51">
        <f>IF(AND(P51&gt;='World Hubbert'!$N$9,P50&lt;'World Hubbert'!$N$9),'Data 1'!M51,0)</f>
        <v>0</v>
      </c>
      <c r="X51">
        <f>IF(AND(P51&gt;='World Hubbert'!$P$9,P50&lt;'World Hubbert'!$P$9),'Data 1'!M51,0)</f>
        <v>0</v>
      </c>
    </row>
    <row r="52" spans="1:24">
      <c r="M52">
        <f t="shared" si="10"/>
        <v>49</v>
      </c>
      <c r="N52">
        <f>MAX('World Hubbert'!$N$17*(1-(M52/'World Hubbert'!$N$18))*M52,0)</f>
        <v>3.8132888888888887</v>
      </c>
      <c r="O52">
        <f t="shared" si="6"/>
        <v>0.2622408186575601</v>
      </c>
      <c r="P52">
        <f t="shared" si="1"/>
        <v>1955.494207867298</v>
      </c>
      <c r="Q52">
        <f t="shared" si="7"/>
        <v>1955</v>
      </c>
      <c r="R52" s="25">
        <f t="shared" si="8"/>
        <v>3813.2888888888888</v>
      </c>
      <c r="S52" s="25">
        <f t="shared" si="9"/>
        <v>0</v>
      </c>
      <c r="W52">
        <f>IF(AND(P52&gt;='World Hubbert'!$N$9,P51&lt;'World Hubbert'!$N$9),'Data 1'!M52,0)</f>
        <v>0</v>
      </c>
      <c r="X52">
        <f>IF(AND(P52&gt;='World Hubbert'!$P$9,P51&lt;'World Hubbert'!$P$9),'Data 1'!M52,0)</f>
        <v>0</v>
      </c>
    </row>
    <row r="53" spans="1:24">
      <c r="M53">
        <f t="shared" si="10"/>
        <v>50</v>
      </c>
      <c r="N53">
        <f>MAX('World Hubbert'!$N$17*(1-(M53/'World Hubbert'!$N$18))*M53,0)</f>
        <v>3.8888888888888888</v>
      </c>
      <c r="O53">
        <f t="shared" si="6"/>
        <v>0.25714285714285717</v>
      </c>
      <c r="P53">
        <f t="shared" si="1"/>
        <v>1955.7513507244407</v>
      </c>
      <c r="Q53">
        <f t="shared" si="7"/>
        <v>1955</v>
      </c>
      <c r="R53" s="25">
        <f t="shared" si="8"/>
        <v>3888.8888888888887</v>
      </c>
      <c r="S53" s="25">
        <f t="shared" si="9"/>
        <v>0</v>
      </c>
      <c r="W53">
        <f>IF(AND(P53&gt;='World Hubbert'!$N$9,P52&lt;'World Hubbert'!$N$9),'Data 1'!M53,0)</f>
        <v>0</v>
      </c>
      <c r="X53">
        <f>IF(AND(P53&gt;='World Hubbert'!$P$9,P52&lt;'World Hubbert'!$P$9),'Data 1'!M53,0)</f>
        <v>0</v>
      </c>
    </row>
    <row r="54" spans="1:24">
      <c r="M54">
        <f t="shared" si="10"/>
        <v>51</v>
      </c>
      <c r="N54">
        <f>MAX('World Hubbert'!$N$17*(1-(M54/'World Hubbert'!$N$18))*M54,0)</f>
        <v>3.9643999999999999</v>
      </c>
      <c r="O54">
        <f t="shared" si="6"/>
        <v>0.25224498032489157</v>
      </c>
      <c r="P54">
        <f t="shared" si="1"/>
        <v>1956.0035957047655</v>
      </c>
      <c r="Q54">
        <f t="shared" si="7"/>
        <v>1956</v>
      </c>
      <c r="R54" s="25">
        <f t="shared" si="8"/>
        <v>3964.4</v>
      </c>
      <c r="S54" s="25">
        <f t="shared" si="9"/>
        <v>0</v>
      </c>
      <c r="W54">
        <f>IF(AND(P54&gt;='World Hubbert'!$N$9,P53&lt;'World Hubbert'!$N$9),'Data 1'!M54,0)</f>
        <v>0</v>
      </c>
      <c r="X54">
        <f>IF(AND(P54&gt;='World Hubbert'!$P$9,P53&lt;'World Hubbert'!$P$9),'Data 1'!M54,0)</f>
        <v>0</v>
      </c>
    </row>
    <row r="55" spans="1:24">
      <c r="M55">
        <f t="shared" ref="M55:M118" si="12">M54+1</f>
        <v>52</v>
      </c>
      <c r="N55">
        <f>MAX('World Hubbert'!$N$17*(1-(M55/'World Hubbert'!$N$18))*M55,0)</f>
        <v>4.039822222222222</v>
      </c>
      <c r="O55">
        <f t="shared" si="6"/>
        <v>0.24753564513289916</v>
      </c>
      <c r="P55">
        <f t="shared" ref="P55:P118" si="13">P56-O56</f>
        <v>1956.2511313498985</v>
      </c>
      <c r="Q55">
        <f t="shared" si="7"/>
        <v>1956</v>
      </c>
      <c r="R55" s="25">
        <f t="shared" ref="R55:R118" si="14">IF(N55&gt;0,N55*1000,0)</f>
        <v>4039.8222222222221</v>
      </c>
      <c r="S55" s="25">
        <f t="shared" ref="S55:S118" si="15">IF(R55=$T$6,Q55,0)</f>
        <v>0</v>
      </c>
      <c r="W55">
        <f>IF(AND(P55&gt;='World Hubbert'!$N$9,P54&lt;'World Hubbert'!$N$9),'Data 1'!M55,0)</f>
        <v>0</v>
      </c>
      <c r="X55">
        <f>IF(AND(P55&gt;='World Hubbert'!$P$9,P54&lt;'World Hubbert'!$P$9),'Data 1'!M55,0)</f>
        <v>0</v>
      </c>
    </row>
    <row r="56" spans="1:24">
      <c r="M56">
        <f t="shared" si="12"/>
        <v>53</v>
      </c>
      <c r="N56">
        <f>MAX('World Hubbert'!$N$17*(1-(M56/'World Hubbert'!$N$18))*M56,0)</f>
        <v>4.1151555555555559</v>
      </c>
      <c r="O56">
        <f t="shared" si="6"/>
        <v>0.24300417967189034</v>
      </c>
      <c r="P56">
        <f t="shared" si="13"/>
        <v>1956.4941355295705</v>
      </c>
      <c r="Q56">
        <f t="shared" si="7"/>
        <v>1956</v>
      </c>
      <c r="R56" s="25">
        <f t="shared" si="14"/>
        <v>4115.155555555556</v>
      </c>
      <c r="S56" s="25">
        <f t="shared" si="15"/>
        <v>0</v>
      </c>
      <c r="W56">
        <f>IF(AND(P56&gt;='World Hubbert'!$N$9,P55&lt;'World Hubbert'!$N$9),'Data 1'!M56,0)</f>
        <v>0</v>
      </c>
      <c r="X56">
        <f>IF(AND(P56&gt;='World Hubbert'!$P$9,P55&lt;'World Hubbert'!$P$9),'Data 1'!M56,0)</f>
        <v>0</v>
      </c>
    </row>
    <row r="57" spans="1:24">
      <c r="M57">
        <f t="shared" si="12"/>
        <v>54</v>
      </c>
      <c r="N57">
        <f>MAX('World Hubbert'!$N$17*(1-(M57/'World Hubbert'!$N$18))*M57,0)</f>
        <v>4.1904000000000003</v>
      </c>
      <c r="O57">
        <f t="shared" si="6"/>
        <v>0.23864070255822831</v>
      </c>
      <c r="P57">
        <f t="shared" si="13"/>
        <v>1956.7327762321288</v>
      </c>
      <c r="Q57">
        <f t="shared" si="7"/>
        <v>1956</v>
      </c>
      <c r="R57" s="25">
        <f t="shared" si="14"/>
        <v>4190.4000000000005</v>
      </c>
      <c r="S57" s="25">
        <f t="shared" si="15"/>
        <v>0</v>
      </c>
      <c r="W57">
        <f>IF(AND(P57&gt;='World Hubbert'!$N$9,P56&lt;'World Hubbert'!$N$9),'Data 1'!M57,0)</f>
        <v>0</v>
      </c>
      <c r="X57">
        <f>IF(AND(P57&gt;='World Hubbert'!$P$9,P56&lt;'World Hubbert'!$P$9),'Data 1'!M57,0)</f>
        <v>0</v>
      </c>
    </row>
    <row r="58" spans="1:24">
      <c r="M58">
        <f t="shared" si="12"/>
        <v>55</v>
      </c>
      <c r="N58">
        <f>MAX('World Hubbert'!$N$17*(1-(M58/'World Hubbert'!$N$18))*M58,0)</f>
        <v>4.2655555555555553</v>
      </c>
      <c r="O58">
        <f t="shared" si="6"/>
        <v>0.23443605105496224</v>
      </c>
      <c r="P58">
        <f t="shared" si="13"/>
        <v>1956.9672122831837</v>
      </c>
      <c r="Q58">
        <f t="shared" si="7"/>
        <v>1956</v>
      </c>
      <c r="R58" s="25">
        <f t="shared" si="14"/>
        <v>4265.5555555555557</v>
      </c>
      <c r="S58" s="25">
        <f t="shared" si="15"/>
        <v>0</v>
      </c>
      <c r="W58">
        <f>IF(AND(P58&gt;='World Hubbert'!$N$9,P57&lt;'World Hubbert'!$N$9),'Data 1'!M58,0)</f>
        <v>0</v>
      </c>
      <c r="X58">
        <f>IF(AND(P58&gt;='World Hubbert'!$P$9,P57&lt;'World Hubbert'!$P$9),'Data 1'!M58,0)</f>
        <v>0</v>
      </c>
    </row>
    <row r="59" spans="1:24">
      <c r="M59">
        <f t="shared" si="12"/>
        <v>56</v>
      </c>
      <c r="N59">
        <f>MAX('World Hubbert'!$N$17*(1-(M59/'World Hubbert'!$N$18))*M59,0)</f>
        <v>4.3406222222222226</v>
      </c>
      <c r="O59">
        <f t="shared" si="6"/>
        <v>0.23038171690694625</v>
      </c>
      <c r="P59">
        <f t="shared" si="13"/>
        <v>1957.1975940000907</v>
      </c>
      <c r="Q59">
        <f t="shared" si="7"/>
        <v>1957</v>
      </c>
      <c r="R59" s="25">
        <f t="shared" si="14"/>
        <v>4340.6222222222223</v>
      </c>
      <c r="S59" s="25">
        <f t="shared" si="15"/>
        <v>0</v>
      </c>
      <c r="W59">
        <f>IF(AND(P59&gt;='World Hubbert'!$N$9,P58&lt;'World Hubbert'!$N$9),'Data 1'!M59,0)</f>
        <v>0</v>
      </c>
      <c r="X59">
        <f>IF(AND(P59&gt;='World Hubbert'!$P$9,P58&lt;'World Hubbert'!$P$9),'Data 1'!M59,0)</f>
        <v>0</v>
      </c>
    </row>
    <row r="60" spans="1:24">
      <c r="M60">
        <f t="shared" si="12"/>
        <v>57</v>
      </c>
      <c r="N60">
        <f>MAX('World Hubbert'!$N$17*(1-(M60/'World Hubbert'!$N$18))*M60,0)</f>
        <v>4.4156000000000004</v>
      </c>
      <c r="O60">
        <f t="shared" si="6"/>
        <v>0.22646978893015671</v>
      </c>
      <c r="P60">
        <f t="shared" si="13"/>
        <v>1957.4240637890209</v>
      </c>
      <c r="Q60">
        <f t="shared" si="7"/>
        <v>1957</v>
      </c>
      <c r="R60" s="25">
        <f t="shared" si="14"/>
        <v>4415.6000000000004</v>
      </c>
      <c r="S60" s="25">
        <f t="shared" si="15"/>
        <v>0</v>
      </c>
      <c r="W60">
        <f>IF(AND(P60&gt;='World Hubbert'!$N$9,P59&lt;'World Hubbert'!$N$9),'Data 1'!M60,0)</f>
        <v>0</v>
      </c>
      <c r="X60">
        <f>IF(AND(P60&gt;='World Hubbert'!$P$9,P59&lt;'World Hubbert'!$P$9),'Data 1'!M60,0)</f>
        <v>0</v>
      </c>
    </row>
    <row r="61" spans="1:24">
      <c r="M61">
        <f t="shared" si="12"/>
        <v>58</v>
      </c>
      <c r="N61">
        <f>MAX('World Hubbert'!$N$17*(1-(M61/'World Hubbert'!$N$18))*M61,0)</f>
        <v>4.4904888888888888</v>
      </c>
      <c r="O61">
        <f t="shared" si="6"/>
        <v>0.22269290154004515</v>
      </c>
      <c r="P61">
        <f t="shared" si="13"/>
        <v>1957.646756690561</v>
      </c>
      <c r="Q61">
        <f t="shared" si="7"/>
        <v>1957</v>
      </c>
      <c r="R61" s="25">
        <f t="shared" si="14"/>
        <v>4490.4888888888891</v>
      </c>
      <c r="S61" s="25">
        <f t="shared" si="15"/>
        <v>0</v>
      </c>
      <c r="W61">
        <f>IF(AND(P61&gt;='World Hubbert'!$N$9,P60&lt;'World Hubbert'!$N$9),'Data 1'!M61,0)</f>
        <v>0</v>
      </c>
      <c r="X61">
        <f>IF(AND(P61&gt;='World Hubbert'!$P$9,P60&lt;'World Hubbert'!$P$9),'Data 1'!M61,0)</f>
        <v>0</v>
      </c>
    </row>
    <row r="62" spans="1:24">
      <c r="M62">
        <f t="shared" si="12"/>
        <v>59</v>
      </c>
      <c r="N62">
        <f>MAX('World Hubbert'!$N$17*(1-(M62/'World Hubbert'!$N$18))*M62,0)</f>
        <v>4.5652888888888894</v>
      </c>
      <c r="O62">
        <f t="shared" si="6"/>
        <v>0.21904418851429627</v>
      </c>
      <c r="P62">
        <f t="shared" si="13"/>
        <v>1957.8658008790753</v>
      </c>
      <c r="Q62">
        <f t="shared" si="7"/>
        <v>1957</v>
      </c>
      <c r="R62" s="25">
        <f t="shared" si="14"/>
        <v>4565.2888888888892</v>
      </c>
      <c r="S62" s="25">
        <f t="shared" si="15"/>
        <v>0</v>
      </c>
      <c r="W62">
        <f>IF(AND(P62&gt;='World Hubbert'!$N$9,P61&lt;'World Hubbert'!$N$9),'Data 1'!M62,0)</f>
        <v>0</v>
      </c>
      <c r="X62">
        <f>IF(AND(P62&gt;='World Hubbert'!$P$9,P61&lt;'World Hubbert'!$P$9),'Data 1'!M62,0)</f>
        <v>0</v>
      </c>
    </row>
    <row r="63" spans="1:24">
      <c r="M63">
        <f t="shared" si="12"/>
        <v>60</v>
      </c>
      <c r="N63">
        <f>MAX('World Hubbert'!$N$17*(1-(M63/'World Hubbert'!$N$18))*M63,0)</f>
        <v>4.6400000000000006</v>
      </c>
      <c r="O63">
        <f t="shared" si="6"/>
        <v>0.21551724137931033</v>
      </c>
      <c r="P63">
        <f t="shared" si="13"/>
        <v>1958.0813181204546</v>
      </c>
      <c r="Q63">
        <f t="shared" si="7"/>
        <v>1958</v>
      </c>
      <c r="R63" s="25">
        <f t="shared" si="14"/>
        <v>4640.0000000000009</v>
      </c>
      <c r="S63" s="25">
        <f t="shared" si="15"/>
        <v>0</v>
      </c>
      <c r="W63">
        <f>IF(AND(P63&gt;='World Hubbert'!$N$9,P62&lt;'World Hubbert'!$N$9),'Data 1'!M63,0)</f>
        <v>0</v>
      </c>
      <c r="X63">
        <f>IF(AND(P63&gt;='World Hubbert'!$P$9,P62&lt;'World Hubbert'!$P$9),'Data 1'!M63,0)</f>
        <v>0</v>
      </c>
    </row>
    <row r="64" spans="1:24">
      <c r="M64">
        <f t="shared" si="12"/>
        <v>61</v>
      </c>
      <c r="N64">
        <f>MAX('World Hubbert'!$N$17*(1-(M64/'World Hubbert'!$N$18))*M64,0)</f>
        <v>4.7146222222222223</v>
      </c>
      <c r="O64">
        <f t="shared" si="6"/>
        <v>0.21210607188981798</v>
      </c>
      <c r="P64">
        <f t="shared" si="13"/>
        <v>1958.2934241923444</v>
      </c>
      <c r="Q64">
        <f t="shared" si="7"/>
        <v>1958</v>
      </c>
      <c r="R64" s="25">
        <f t="shared" si="14"/>
        <v>4714.6222222222223</v>
      </c>
      <c r="S64" s="25">
        <f t="shared" si="15"/>
        <v>0</v>
      </c>
      <c r="W64">
        <f>IF(AND(P64&gt;='World Hubbert'!$N$9,P63&lt;'World Hubbert'!$N$9),'Data 1'!M64,0)</f>
        <v>0</v>
      </c>
      <c r="X64">
        <f>IF(AND(P64&gt;='World Hubbert'!$P$9,P63&lt;'World Hubbert'!$P$9),'Data 1'!M64,0)</f>
        <v>0</v>
      </c>
    </row>
    <row r="65" spans="13:24">
      <c r="M65">
        <f t="shared" si="12"/>
        <v>62</v>
      </c>
      <c r="N65">
        <f>MAX('World Hubbert'!$N$17*(1-(M65/'World Hubbert'!$N$18))*M65,0)</f>
        <v>4.7891555555555554</v>
      </c>
      <c r="O65">
        <f t="shared" si="6"/>
        <v>0.20880507813950036</v>
      </c>
      <c r="P65">
        <f t="shared" si="13"/>
        <v>1958.5022292704839</v>
      </c>
      <c r="Q65">
        <f t="shared" si="7"/>
        <v>1958</v>
      </c>
      <c r="R65" s="25">
        <f t="shared" si="14"/>
        <v>4789.1555555555551</v>
      </c>
      <c r="S65" s="25">
        <f t="shared" si="15"/>
        <v>0</v>
      </c>
      <c r="W65">
        <f>IF(AND(P65&gt;='World Hubbert'!$N$9,P64&lt;'World Hubbert'!$N$9),'Data 1'!M65,0)</f>
        <v>0</v>
      </c>
      <c r="X65">
        <f>IF(AND(P65&gt;='World Hubbert'!$P$9,P64&lt;'World Hubbert'!$P$9),'Data 1'!M65,0)</f>
        <v>0</v>
      </c>
    </row>
    <row r="66" spans="13:24">
      <c r="M66">
        <f t="shared" si="12"/>
        <v>63</v>
      </c>
      <c r="N66">
        <f>MAX('World Hubbert'!$N$17*(1-(M66/'World Hubbert'!$N$18))*M66,0)</f>
        <v>4.8635999999999999</v>
      </c>
      <c r="O66">
        <f t="shared" si="6"/>
        <v>0.20560901389916933</v>
      </c>
      <c r="P66">
        <f t="shared" si="13"/>
        <v>1958.7078382843831</v>
      </c>
      <c r="Q66">
        <f t="shared" si="7"/>
        <v>1958</v>
      </c>
      <c r="R66" s="25">
        <f t="shared" si="14"/>
        <v>4863.6000000000004</v>
      </c>
      <c r="S66" s="25">
        <f t="shared" si="15"/>
        <v>0</v>
      </c>
      <c r="W66">
        <f>IF(AND(P66&gt;='World Hubbert'!$N$9,P65&lt;'World Hubbert'!$N$9),'Data 1'!M66,0)</f>
        <v>0</v>
      </c>
      <c r="X66">
        <f>IF(AND(P66&gt;='World Hubbert'!$P$9,P65&lt;'World Hubbert'!$P$9),'Data 1'!M66,0)</f>
        <v>0</v>
      </c>
    </row>
    <row r="67" spans="13:24">
      <c r="M67">
        <f t="shared" si="12"/>
        <v>64</v>
      </c>
      <c r="N67">
        <f>MAX('World Hubbert'!$N$17*(1-(M67/'World Hubbert'!$N$18))*M67,0)</f>
        <v>4.9379555555555559</v>
      </c>
      <c r="O67">
        <f t="shared" si="6"/>
        <v>0.20251296082949308</v>
      </c>
      <c r="P67">
        <f t="shared" si="13"/>
        <v>1958.9103512452125</v>
      </c>
      <c r="Q67">
        <f t="shared" si="7"/>
        <v>1958</v>
      </c>
      <c r="R67" s="25">
        <f t="shared" si="14"/>
        <v>4937.9555555555562</v>
      </c>
      <c r="S67" s="25">
        <f t="shared" si="15"/>
        <v>0</v>
      </c>
      <c r="W67">
        <f>IF(AND(P67&gt;='World Hubbert'!$N$9,P66&lt;'World Hubbert'!$N$9),'Data 1'!M67,0)</f>
        <v>0</v>
      </c>
      <c r="X67">
        <f>IF(AND(P67&gt;='World Hubbert'!$P$9,P66&lt;'World Hubbert'!$P$9),'Data 1'!M67,0)</f>
        <v>0</v>
      </c>
    </row>
    <row r="68" spans="13:24">
      <c r="M68">
        <f t="shared" si="12"/>
        <v>65</v>
      </c>
      <c r="N68">
        <f>MAX('World Hubbert'!$N$17*(1-(M68/'World Hubbert'!$N$18))*M68,0)</f>
        <v>5.0122222222222224</v>
      </c>
      <c r="O68">
        <f t="shared" si="6"/>
        <v>0.19951230325870095</v>
      </c>
      <c r="P68">
        <f t="shared" si="13"/>
        <v>1959.1098635484711</v>
      </c>
      <c r="Q68">
        <f t="shared" si="7"/>
        <v>1959</v>
      </c>
      <c r="R68" s="25">
        <f t="shared" si="14"/>
        <v>5012.2222222222226</v>
      </c>
      <c r="S68" s="25">
        <f t="shared" si="15"/>
        <v>0</v>
      </c>
      <c r="W68">
        <f>IF(AND(P68&gt;='World Hubbert'!$N$9,P67&lt;'World Hubbert'!$N$9),'Data 1'!M68,0)</f>
        <v>0</v>
      </c>
      <c r="X68">
        <f>IF(AND(P68&gt;='World Hubbert'!$P$9,P67&lt;'World Hubbert'!$P$9),'Data 1'!M68,0)</f>
        <v>0</v>
      </c>
    </row>
    <row r="69" spans="13:24">
      <c r="M69">
        <f t="shared" si="12"/>
        <v>66</v>
      </c>
      <c r="N69">
        <f>MAX('World Hubbert'!$N$17*(1-(M69/'World Hubbert'!$N$18))*M69,0)</f>
        <v>5.0864000000000003</v>
      </c>
      <c r="O69">
        <f t="shared" ref="O69:O132" si="16">1/N69</f>
        <v>0.19660270525322426</v>
      </c>
      <c r="P69">
        <f t="shared" si="13"/>
        <v>1959.3064662537245</v>
      </c>
      <c r="Q69">
        <f t="shared" ref="Q69:Q132" si="17">INT(P69)</f>
        <v>1959</v>
      </c>
      <c r="R69" s="25">
        <f t="shared" si="14"/>
        <v>5086.4000000000005</v>
      </c>
      <c r="S69" s="25">
        <f t="shared" si="15"/>
        <v>0</v>
      </c>
      <c r="W69">
        <f>IF(AND(P69&gt;='World Hubbert'!$N$9,P68&lt;'World Hubbert'!$N$9),'Data 1'!M69,0)</f>
        <v>0</v>
      </c>
      <c r="X69">
        <f>IF(AND(P69&gt;='World Hubbert'!$P$9,P68&lt;'World Hubbert'!$P$9),'Data 1'!M69,0)</f>
        <v>0</v>
      </c>
    </row>
    <row r="70" spans="13:24">
      <c r="M70">
        <f t="shared" si="12"/>
        <v>67</v>
      </c>
      <c r="N70">
        <f>MAX('World Hubbert'!$N$17*(1-(M70/'World Hubbert'!$N$18))*M70,0)</f>
        <v>5.1604888888888887</v>
      </c>
      <c r="O70">
        <f t="shared" si="16"/>
        <v>0.19378008974171268</v>
      </c>
      <c r="P70">
        <f t="shared" si="13"/>
        <v>1959.5002463434662</v>
      </c>
      <c r="Q70">
        <f t="shared" si="17"/>
        <v>1959</v>
      </c>
      <c r="R70" s="25">
        <f t="shared" si="14"/>
        <v>5160.4888888888891</v>
      </c>
      <c r="S70" s="25">
        <f t="shared" si="15"/>
        <v>0</v>
      </c>
      <c r="W70">
        <f>IF(AND(P70&gt;='World Hubbert'!$N$9,P69&lt;'World Hubbert'!$N$9),'Data 1'!M70,0)</f>
        <v>0</v>
      </c>
      <c r="X70">
        <f>IF(AND(P70&gt;='World Hubbert'!$P$9,P69&lt;'World Hubbert'!$P$9),'Data 1'!M70,0)</f>
        <v>0</v>
      </c>
    </row>
    <row r="71" spans="13:24">
      <c r="M71">
        <f t="shared" si="12"/>
        <v>68</v>
      </c>
      <c r="N71">
        <f>MAX('World Hubbert'!$N$17*(1-(M71/'World Hubbert'!$N$18))*M71,0)</f>
        <v>5.2344888888888894</v>
      </c>
      <c r="O71">
        <f t="shared" si="16"/>
        <v>0.19104061948104875</v>
      </c>
      <c r="P71">
        <f t="shared" si="13"/>
        <v>1959.6912869629473</v>
      </c>
      <c r="Q71">
        <f t="shared" si="17"/>
        <v>1959</v>
      </c>
      <c r="R71" s="25">
        <f t="shared" si="14"/>
        <v>5234.4888888888891</v>
      </c>
      <c r="S71" s="25">
        <f t="shared" si="15"/>
        <v>0</v>
      </c>
      <c r="W71">
        <f>IF(AND(P71&gt;='World Hubbert'!$N$9,P70&lt;'World Hubbert'!$N$9),'Data 1'!M71,0)</f>
        <v>0</v>
      </c>
      <c r="X71">
        <f>IF(AND(P71&gt;='World Hubbert'!$P$9,P70&lt;'World Hubbert'!$P$9),'Data 1'!M71,0)</f>
        <v>0</v>
      </c>
    </row>
    <row r="72" spans="13:24">
      <c r="M72">
        <f t="shared" si="12"/>
        <v>69</v>
      </c>
      <c r="N72">
        <f>MAX('World Hubbert'!$N$17*(1-(M72/'World Hubbert'!$N$18))*M72,0)</f>
        <v>5.3084000000000007</v>
      </c>
      <c r="O72">
        <f t="shared" si="16"/>
        <v>0.18838067967749225</v>
      </c>
      <c r="P72">
        <f t="shared" si="13"/>
        <v>1959.8796676426248</v>
      </c>
      <c r="Q72">
        <f t="shared" si="17"/>
        <v>1959</v>
      </c>
      <c r="R72" s="25">
        <f t="shared" si="14"/>
        <v>5308.4000000000005</v>
      </c>
      <c r="S72" s="25">
        <f t="shared" si="15"/>
        <v>0</v>
      </c>
      <c r="W72">
        <f>IF(AND(P72&gt;='World Hubbert'!$N$9,P71&lt;'World Hubbert'!$N$9),'Data 1'!M72,0)</f>
        <v>0</v>
      </c>
      <c r="X72">
        <f>IF(AND(P72&gt;='World Hubbert'!$P$9,P71&lt;'World Hubbert'!$P$9),'Data 1'!M72,0)</f>
        <v>0</v>
      </c>
    </row>
    <row r="73" spans="13:24">
      <c r="M73">
        <f t="shared" si="12"/>
        <v>70</v>
      </c>
      <c r="N73">
        <f>MAX('World Hubbert'!$N$17*(1-(M73/'World Hubbert'!$N$18))*M73,0)</f>
        <v>5.3822222222222225</v>
      </c>
      <c r="O73">
        <f t="shared" si="16"/>
        <v>0.18579686209744012</v>
      </c>
      <c r="P73">
        <f t="shared" si="13"/>
        <v>1960.0654645047223</v>
      </c>
      <c r="Q73">
        <f t="shared" si="17"/>
        <v>1960</v>
      </c>
      <c r="R73" s="25">
        <f t="shared" si="14"/>
        <v>5382.2222222222226</v>
      </c>
      <c r="S73" s="25">
        <f t="shared" si="15"/>
        <v>0</v>
      </c>
      <c r="W73">
        <f>IF(AND(P73&gt;='World Hubbert'!$N$9,P72&lt;'World Hubbert'!$N$9),'Data 1'!M73,0)</f>
        <v>0</v>
      </c>
      <c r="X73">
        <f>IF(AND(P73&gt;='World Hubbert'!$P$9,P72&lt;'World Hubbert'!$P$9),'Data 1'!M73,0)</f>
        <v>0</v>
      </c>
    </row>
    <row r="74" spans="13:24">
      <c r="M74">
        <f t="shared" si="12"/>
        <v>71</v>
      </c>
      <c r="N74">
        <f>MAX('World Hubbert'!$N$17*(1-(M74/'World Hubbert'!$N$18))*M74,0)</f>
        <v>5.4559555555555557</v>
      </c>
      <c r="O74">
        <f t="shared" si="16"/>
        <v>0.18328595052093941</v>
      </c>
      <c r="P74">
        <f t="shared" si="13"/>
        <v>1960.2487504552432</v>
      </c>
      <c r="Q74">
        <f t="shared" si="17"/>
        <v>1960</v>
      </c>
      <c r="R74" s="25">
        <f t="shared" si="14"/>
        <v>5455.9555555555553</v>
      </c>
      <c r="S74" s="25">
        <f t="shared" si="15"/>
        <v>0</v>
      </c>
      <c r="W74">
        <f>IF(AND(P74&gt;='World Hubbert'!$N$9,P73&lt;'World Hubbert'!$N$9),'Data 1'!M74,0)</f>
        <v>0</v>
      </c>
      <c r="X74">
        <f>IF(AND(P74&gt;='World Hubbert'!$P$9,P73&lt;'World Hubbert'!$P$9),'Data 1'!M74,0)</f>
        <v>0</v>
      </c>
    </row>
    <row r="75" spans="13:24">
      <c r="M75">
        <f t="shared" si="12"/>
        <v>72</v>
      </c>
      <c r="N75">
        <f>MAX('World Hubbert'!$N$17*(1-(M75/'World Hubbert'!$N$18))*M75,0)</f>
        <v>5.5295999999999994</v>
      </c>
      <c r="O75">
        <f t="shared" si="16"/>
        <v>0.18084490740740744</v>
      </c>
      <c r="P75">
        <f t="shared" si="13"/>
        <v>1960.4295953626506</v>
      </c>
      <c r="Q75">
        <f t="shared" si="17"/>
        <v>1960</v>
      </c>
      <c r="R75" s="25">
        <f t="shared" si="14"/>
        <v>5529.5999999999995</v>
      </c>
      <c r="S75" s="25">
        <f t="shared" si="15"/>
        <v>0</v>
      </c>
      <c r="W75">
        <f>IF(AND(P75&gt;='World Hubbert'!$N$9,P74&lt;'World Hubbert'!$N$9),'Data 1'!M75,0)</f>
        <v>0</v>
      </c>
      <c r="X75">
        <f>IF(AND(P75&gt;='World Hubbert'!$P$9,P74&lt;'World Hubbert'!$P$9),'Data 1'!M75,0)</f>
        <v>0</v>
      </c>
    </row>
    <row r="76" spans="13:24">
      <c r="M76">
        <f t="shared" si="12"/>
        <v>73</v>
      </c>
      <c r="N76">
        <f>MAX('World Hubbert'!$N$17*(1-(M76/'World Hubbert'!$N$18))*M76,0)</f>
        <v>5.6031555555555563</v>
      </c>
      <c r="O76">
        <f t="shared" si="16"/>
        <v>0.17847086165732007</v>
      </c>
      <c r="P76">
        <f t="shared" si="13"/>
        <v>1960.608066224308</v>
      </c>
      <c r="Q76">
        <f t="shared" si="17"/>
        <v>1960</v>
      </c>
      <c r="R76" s="25">
        <f t="shared" si="14"/>
        <v>5603.155555555556</v>
      </c>
      <c r="S76" s="25">
        <f t="shared" si="15"/>
        <v>0</v>
      </c>
      <c r="W76">
        <f>IF(AND(P76&gt;='World Hubbert'!$N$9,P75&lt;'World Hubbert'!$N$9),'Data 1'!M76,0)</f>
        <v>0</v>
      </c>
      <c r="X76">
        <f>IF(AND(P76&gt;='World Hubbert'!$P$9,P75&lt;'World Hubbert'!$P$9),'Data 1'!M76,0)</f>
        <v>0</v>
      </c>
    </row>
    <row r="77" spans="13:24">
      <c r="M77">
        <f t="shared" si="12"/>
        <v>74</v>
      </c>
      <c r="N77">
        <f>MAX('World Hubbert'!$N$17*(1-(M77/'World Hubbert'!$N$18))*M77,0)</f>
        <v>5.6766222222222229</v>
      </c>
      <c r="O77">
        <f t="shared" si="16"/>
        <v>0.17616109736619584</v>
      </c>
      <c r="P77">
        <f t="shared" si="13"/>
        <v>1960.7842273216743</v>
      </c>
      <c r="Q77">
        <f t="shared" si="17"/>
        <v>1960</v>
      </c>
      <c r="R77" s="25">
        <f t="shared" si="14"/>
        <v>5676.6222222222232</v>
      </c>
      <c r="S77" s="25">
        <f t="shared" si="15"/>
        <v>0</v>
      </c>
      <c r="W77">
        <f>IF(AND(P77&gt;='World Hubbert'!$N$9,P76&lt;'World Hubbert'!$N$9),'Data 1'!M77,0)</f>
        <v>0</v>
      </c>
      <c r="X77">
        <f>IF(AND(P77&gt;='World Hubbert'!$P$9,P76&lt;'World Hubbert'!$P$9),'Data 1'!M77,0)</f>
        <v>0</v>
      </c>
    </row>
    <row r="78" spans="13:24">
      <c r="M78">
        <f t="shared" si="12"/>
        <v>75</v>
      </c>
      <c r="N78">
        <f>MAX('World Hubbert'!$N$17*(1-(M78/'World Hubbert'!$N$18))*M78,0)</f>
        <v>5.7500000000000009</v>
      </c>
      <c r="O78">
        <f t="shared" si="16"/>
        <v>0.17391304347826084</v>
      </c>
      <c r="P78">
        <f t="shared" si="13"/>
        <v>1960.9581403651525</v>
      </c>
      <c r="Q78">
        <f t="shared" si="17"/>
        <v>1960</v>
      </c>
      <c r="R78" s="25">
        <f t="shared" si="14"/>
        <v>5750.0000000000009</v>
      </c>
      <c r="S78" s="25">
        <f t="shared" si="15"/>
        <v>0</v>
      </c>
      <c r="W78">
        <f>IF(AND(P78&gt;='World Hubbert'!$N$9,P77&lt;'World Hubbert'!$N$9),'Data 1'!M78,0)</f>
        <v>0</v>
      </c>
      <c r="X78">
        <f>IF(AND(P78&gt;='World Hubbert'!$P$9,P77&lt;'World Hubbert'!$P$9),'Data 1'!M78,0)</f>
        <v>0</v>
      </c>
    </row>
    <row r="79" spans="13:24">
      <c r="M79">
        <f t="shared" si="12"/>
        <v>76</v>
      </c>
      <c r="N79">
        <f>MAX('World Hubbert'!$N$17*(1-(M79/'World Hubbert'!$N$18))*M79,0)</f>
        <v>5.8232888888888885</v>
      </c>
      <c r="O79">
        <f t="shared" si="16"/>
        <v>0.17172426425693005</v>
      </c>
      <c r="P79">
        <f t="shared" si="13"/>
        <v>1961.1298646294094</v>
      </c>
      <c r="Q79">
        <f t="shared" si="17"/>
        <v>1961</v>
      </c>
      <c r="R79" s="25">
        <f t="shared" si="14"/>
        <v>5823.2888888888883</v>
      </c>
      <c r="S79" s="25">
        <f t="shared" si="15"/>
        <v>0</v>
      </c>
      <c r="W79">
        <f>IF(AND(P79&gt;='World Hubbert'!$N$9,P78&lt;'World Hubbert'!$N$9),'Data 1'!M79,0)</f>
        <v>0</v>
      </c>
      <c r="X79">
        <f>IF(AND(P79&gt;='World Hubbert'!$P$9,P78&lt;'World Hubbert'!$P$9),'Data 1'!M79,0)</f>
        <v>0</v>
      </c>
    </row>
    <row r="80" spans="13:24">
      <c r="M80">
        <f t="shared" si="12"/>
        <v>77</v>
      </c>
      <c r="N80">
        <f>MAX('World Hubbert'!$N$17*(1-(M80/'World Hubbert'!$N$18))*M80,0)</f>
        <v>5.8964888888888884</v>
      </c>
      <c r="O80">
        <f t="shared" si="16"/>
        <v>0.16959245049784807</v>
      </c>
      <c r="P80">
        <f t="shared" si="13"/>
        <v>1961.2994570799074</v>
      </c>
      <c r="Q80">
        <f t="shared" si="17"/>
        <v>1961</v>
      </c>
      <c r="R80" s="25">
        <f t="shared" si="14"/>
        <v>5896.4888888888881</v>
      </c>
      <c r="S80" s="25">
        <f t="shared" si="15"/>
        <v>0</v>
      </c>
      <c r="W80">
        <f>IF(AND(P80&gt;='World Hubbert'!$N$9,P79&lt;'World Hubbert'!$N$9),'Data 1'!M80,0)</f>
        <v>0</v>
      </c>
      <c r="X80">
        <f>IF(AND(P80&gt;='World Hubbert'!$P$9,P79&lt;'World Hubbert'!$P$9),'Data 1'!M80,0)</f>
        <v>0</v>
      </c>
    </row>
    <row r="81" spans="13:24">
      <c r="M81">
        <f t="shared" si="12"/>
        <v>78</v>
      </c>
      <c r="N81">
        <f>MAX('World Hubbert'!$N$17*(1-(M81/'World Hubbert'!$N$18))*M81,0)</f>
        <v>5.9695999999999998</v>
      </c>
      <c r="O81">
        <f t="shared" si="16"/>
        <v>0.16751541141785045</v>
      </c>
      <c r="P81">
        <f t="shared" si="13"/>
        <v>1961.4669724913251</v>
      </c>
      <c r="Q81">
        <f t="shared" si="17"/>
        <v>1961</v>
      </c>
      <c r="R81" s="25">
        <f t="shared" si="14"/>
        <v>5969.5999999999995</v>
      </c>
      <c r="S81" s="25">
        <f t="shared" si="15"/>
        <v>0</v>
      </c>
      <c r="W81">
        <f>IF(AND(P81&gt;='World Hubbert'!$N$9,P80&lt;'World Hubbert'!$N$9),'Data 1'!M81,0)</f>
        <v>0</v>
      </c>
      <c r="X81">
        <f>IF(AND(P81&gt;='World Hubbert'!$P$9,P80&lt;'World Hubbert'!$P$9),'Data 1'!M81,0)</f>
        <v>0</v>
      </c>
    </row>
    <row r="82" spans="13:24">
      <c r="M82">
        <f t="shared" si="12"/>
        <v>79</v>
      </c>
      <c r="N82">
        <f>MAX('World Hubbert'!$N$17*(1-(M82/'World Hubbert'!$N$18))*M82,0)</f>
        <v>6.0426222222222226</v>
      </c>
      <c r="O82">
        <f t="shared" si="16"/>
        <v>0.16549106715995263</v>
      </c>
      <c r="P82">
        <f t="shared" si="13"/>
        <v>1961.6324635584851</v>
      </c>
      <c r="Q82">
        <f t="shared" si="17"/>
        <v>1961</v>
      </c>
      <c r="R82" s="25">
        <f t="shared" si="14"/>
        <v>6042.6222222222223</v>
      </c>
      <c r="S82" s="25">
        <f t="shared" si="15"/>
        <v>0</v>
      </c>
      <c r="W82">
        <f>IF(AND(P82&gt;='World Hubbert'!$N$9,P81&lt;'World Hubbert'!$N$9),'Data 1'!M82,0)</f>
        <v>0</v>
      </c>
      <c r="X82">
        <f>IF(AND(P82&gt;='World Hubbert'!$P$9,P81&lt;'World Hubbert'!$P$9),'Data 1'!M82,0)</f>
        <v>0</v>
      </c>
    </row>
    <row r="83" spans="13:24">
      <c r="M83">
        <f t="shared" si="12"/>
        <v>80</v>
      </c>
      <c r="N83">
        <f>MAX('World Hubbert'!$N$17*(1-(M83/'World Hubbert'!$N$18))*M83,0)</f>
        <v>6.1155555555555559</v>
      </c>
      <c r="O83">
        <f t="shared" si="16"/>
        <v>0.1635174418604651</v>
      </c>
      <c r="P83">
        <f t="shared" si="13"/>
        <v>1961.7959810003456</v>
      </c>
      <c r="Q83">
        <f t="shared" si="17"/>
        <v>1961</v>
      </c>
      <c r="R83" s="25">
        <f t="shared" si="14"/>
        <v>6115.5555555555557</v>
      </c>
      <c r="S83" s="25">
        <f t="shared" si="15"/>
        <v>0</v>
      </c>
      <c r="W83">
        <f>IF(AND(P83&gt;='World Hubbert'!$N$9,P82&lt;'World Hubbert'!$N$9),'Data 1'!M83,0)</f>
        <v>0</v>
      </c>
      <c r="X83">
        <f>IF(AND(P83&gt;='World Hubbert'!$P$9,P82&lt;'World Hubbert'!$P$9),'Data 1'!M83,0)</f>
        <v>0</v>
      </c>
    </row>
    <row r="84" spans="13:24">
      <c r="M84">
        <f t="shared" si="12"/>
        <v>81</v>
      </c>
      <c r="N84">
        <f>MAX('World Hubbert'!$N$17*(1-(M84/'World Hubbert'!$N$18))*M84,0)</f>
        <v>6.1883999999999997</v>
      </c>
      <c r="O84">
        <f t="shared" si="16"/>
        <v>0.16159265722965549</v>
      </c>
      <c r="P84">
        <f t="shared" si="13"/>
        <v>1961.9575736575753</v>
      </c>
      <c r="Q84">
        <f t="shared" si="17"/>
        <v>1961</v>
      </c>
      <c r="R84" s="25">
        <f t="shared" si="14"/>
        <v>6188.4</v>
      </c>
      <c r="S84" s="25">
        <f t="shared" si="15"/>
        <v>0</v>
      </c>
      <c r="W84">
        <f>IF(AND(P84&gt;='World Hubbert'!$N$9,P83&lt;'World Hubbert'!$N$9),'Data 1'!M84,0)</f>
        <v>0</v>
      </c>
      <c r="X84">
        <f>IF(AND(P84&gt;='World Hubbert'!$P$9,P83&lt;'World Hubbert'!$P$9),'Data 1'!M84,0)</f>
        <v>0</v>
      </c>
    </row>
    <row r="85" spans="13:24">
      <c r="M85">
        <f t="shared" si="12"/>
        <v>82</v>
      </c>
      <c r="N85">
        <f>MAX('World Hubbert'!$N$17*(1-(M85/'World Hubbert'!$N$18))*M85,0)</f>
        <v>6.2611555555555549</v>
      </c>
      <c r="O85">
        <f t="shared" si="16"/>
        <v>0.1597149266021182</v>
      </c>
      <c r="P85">
        <f t="shared" si="13"/>
        <v>1962.1172885841775</v>
      </c>
      <c r="Q85">
        <f t="shared" si="17"/>
        <v>1962</v>
      </c>
      <c r="R85" s="25">
        <f t="shared" si="14"/>
        <v>6261.1555555555551</v>
      </c>
      <c r="S85" s="25">
        <f t="shared" si="15"/>
        <v>0</v>
      </c>
      <c r="W85">
        <f>IF(AND(P85&gt;='World Hubbert'!$N$9,P84&lt;'World Hubbert'!$N$9),'Data 1'!M85,0)</f>
        <v>0</v>
      </c>
      <c r="X85">
        <f>IF(AND(P85&gt;='World Hubbert'!$P$9,P84&lt;'World Hubbert'!$P$9),'Data 1'!M85,0)</f>
        <v>0</v>
      </c>
    </row>
    <row r="86" spans="13:24">
      <c r="M86">
        <f t="shared" si="12"/>
        <v>83</v>
      </c>
      <c r="N86">
        <f>MAX('World Hubbert'!$N$17*(1-(M86/'World Hubbert'!$N$18))*M86,0)</f>
        <v>6.3338222222222216</v>
      </c>
      <c r="O86">
        <f t="shared" si="16"/>
        <v>0.15788254941723798</v>
      </c>
      <c r="P86">
        <f t="shared" si="13"/>
        <v>1962.2751711335948</v>
      </c>
      <c r="Q86">
        <f t="shared" si="17"/>
        <v>1962</v>
      </c>
      <c r="R86" s="25">
        <f t="shared" si="14"/>
        <v>6333.8222222222212</v>
      </c>
      <c r="S86" s="25">
        <f t="shared" si="15"/>
        <v>0</v>
      </c>
      <c r="W86">
        <f>IF(AND(P86&gt;='World Hubbert'!$N$9,P85&lt;'World Hubbert'!$N$9),'Data 1'!M86,0)</f>
        <v>0</v>
      </c>
      <c r="X86">
        <f>IF(AND(P86&gt;='World Hubbert'!$P$9,P85&lt;'World Hubbert'!$P$9),'Data 1'!M86,0)</f>
        <v>0</v>
      </c>
    </row>
    <row r="87" spans="13:24">
      <c r="M87">
        <f t="shared" si="12"/>
        <v>84</v>
      </c>
      <c r="N87">
        <f>MAX('World Hubbert'!$N$17*(1-(M87/'World Hubbert'!$N$18))*M87,0)</f>
        <v>6.4064000000000005</v>
      </c>
      <c r="O87">
        <f t="shared" si="16"/>
        <v>0.15609390609390608</v>
      </c>
      <c r="P87">
        <f t="shared" si="13"/>
        <v>1962.4312650396887</v>
      </c>
      <c r="Q87">
        <f t="shared" si="17"/>
        <v>1962</v>
      </c>
      <c r="R87" s="25">
        <f t="shared" si="14"/>
        <v>6406.4000000000005</v>
      </c>
      <c r="S87" s="25">
        <f t="shared" si="15"/>
        <v>0</v>
      </c>
      <c r="W87">
        <f>IF(AND(P87&gt;='World Hubbert'!$N$9,P86&lt;'World Hubbert'!$N$9),'Data 1'!M87,0)</f>
        <v>0</v>
      </c>
      <c r="X87">
        <f>IF(AND(P87&gt;='World Hubbert'!$P$9,P86&lt;'World Hubbert'!$P$9),'Data 1'!M87,0)</f>
        <v>0</v>
      </c>
    </row>
    <row r="88" spans="13:24">
      <c r="M88">
        <f t="shared" si="12"/>
        <v>85</v>
      </c>
      <c r="N88">
        <f>MAX('World Hubbert'!$N$17*(1-(M88/'World Hubbert'!$N$18))*M88,0)</f>
        <v>6.4788888888888883</v>
      </c>
      <c r="O88">
        <f t="shared" si="16"/>
        <v>0.15434745326702112</v>
      </c>
      <c r="P88">
        <f t="shared" si="13"/>
        <v>1962.5856124929558</v>
      </c>
      <c r="Q88">
        <f t="shared" si="17"/>
        <v>1962</v>
      </c>
      <c r="R88" s="25">
        <f t="shared" si="14"/>
        <v>6478.8888888888887</v>
      </c>
      <c r="S88" s="25">
        <f t="shared" si="15"/>
        <v>0</v>
      </c>
      <c r="W88">
        <f>IF(AND(P88&gt;='World Hubbert'!$N$9,P87&lt;'World Hubbert'!$N$9),'Data 1'!M88,0)</f>
        <v>0</v>
      </c>
      <c r="X88">
        <f>IF(AND(P88&gt;='World Hubbert'!$P$9,P87&lt;'World Hubbert'!$P$9),'Data 1'!M88,0)</f>
        <v>0</v>
      </c>
    </row>
    <row r="89" spans="13:24">
      <c r="M89">
        <f t="shared" si="12"/>
        <v>86</v>
      </c>
      <c r="N89">
        <f>MAX('World Hubbert'!$N$17*(1-(M89/'World Hubbert'!$N$18))*M89,0)</f>
        <v>6.5512888888888883</v>
      </c>
      <c r="O89">
        <f t="shared" si="16"/>
        <v>0.15264171935632684</v>
      </c>
      <c r="P89">
        <f t="shared" si="13"/>
        <v>1962.7382542123121</v>
      </c>
      <c r="Q89">
        <f t="shared" si="17"/>
        <v>1962</v>
      </c>
      <c r="R89" s="25">
        <f t="shared" si="14"/>
        <v>6551.2888888888883</v>
      </c>
      <c r="S89" s="25">
        <f t="shared" si="15"/>
        <v>0</v>
      </c>
      <c r="W89">
        <f>IF(AND(P89&gt;='World Hubbert'!$N$9,P88&lt;'World Hubbert'!$N$9),'Data 1'!M89,0)</f>
        <v>0</v>
      </c>
      <c r="X89">
        <f>IF(AND(P89&gt;='World Hubbert'!$P$9,P88&lt;'World Hubbert'!$P$9),'Data 1'!M89,0)</f>
        <v>0</v>
      </c>
    </row>
    <row r="90" spans="13:24">
      <c r="M90">
        <f t="shared" si="12"/>
        <v>87</v>
      </c>
      <c r="N90">
        <f>MAX('World Hubbert'!$N$17*(1-(M90/'World Hubbert'!$N$18))*M90,0)</f>
        <v>6.6235999999999997</v>
      </c>
      <c r="O90">
        <f t="shared" si="16"/>
        <v>0.15097530044084789</v>
      </c>
      <c r="P90">
        <f t="shared" si="13"/>
        <v>1962.889229512753</v>
      </c>
      <c r="Q90">
        <f t="shared" si="17"/>
        <v>1962</v>
      </c>
      <c r="R90" s="25">
        <f t="shared" si="14"/>
        <v>6623.5999999999995</v>
      </c>
      <c r="S90" s="25">
        <f t="shared" si="15"/>
        <v>0</v>
      </c>
      <c r="W90">
        <f>IF(AND(P90&gt;='World Hubbert'!$N$9,P89&lt;'World Hubbert'!$N$9),'Data 1'!M90,0)</f>
        <v>0</v>
      </c>
      <c r="X90">
        <f>IF(AND(P90&gt;='World Hubbert'!$P$9,P89&lt;'World Hubbert'!$P$9),'Data 1'!M90,0)</f>
        <v>0</v>
      </c>
    </row>
    <row r="91" spans="13:24">
      <c r="M91">
        <f t="shared" si="12"/>
        <v>88</v>
      </c>
      <c r="N91">
        <f>MAX('World Hubbert'!$N$17*(1-(M91/'World Hubbert'!$N$18))*M91,0)</f>
        <v>6.6958222222222217</v>
      </c>
      <c r="O91">
        <f t="shared" si="16"/>
        <v>0.14934685641461343</v>
      </c>
      <c r="P91">
        <f t="shared" si="13"/>
        <v>1963.0385763691677</v>
      </c>
      <c r="Q91">
        <f t="shared" si="17"/>
        <v>1963</v>
      </c>
      <c r="R91" s="25">
        <f t="shared" si="14"/>
        <v>6695.8222222222221</v>
      </c>
      <c r="S91" s="25">
        <f t="shared" si="15"/>
        <v>0</v>
      </c>
      <c r="W91">
        <f>IF(AND(P91&gt;='World Hubbert'!$N$9,P90&lt;'World Hubbert'!$N$9),'Data 1'!M91,0)</f>
        <v>0</v>
      </c>
      <c r="X91">
        <f>IF(AND(P91&gt;='World Hubbert'!$P$9,P90&lt;'World Hubbert'!$P$9),'Data 1'!M91,0)</f>
        <v>0</v>
      </c>
    </row>
    <row r="92" spans="13:24">
      <c r="M92">
        <f t="shared" si="12"/>
        <v>89</v>
      </c>
      <c r="N92">
        <f>MAX('World Hubbert'!$N$17*(1-(M92/'World Hubbert'!$N$18))*M92,0)</f>
        <v>6.7679555555555568</v>
      </c>
      <c r="O92">
        <f t="shared" si="16"/>
        <v>0.14775510740154582</v>
      </c>
      <c r="P92">
        <f t="shared" si="13"/>
        <v>1963.1863314765692</v>
      </c>
      <c r="Q92">
        <f t="shared" si="17"/>
        <v>1963</v>
      </c>
      <c r="R92" s="25">
        <f t="shared" si="14"/>
        <v>6767.9555555555571</v>
      </c>
      <c r="S92" s="25">
        <f t="shared" si="15"/>
        <v>0</v>
      </c>
      <c r="W92">
        <f>IF(AND(P92&gt;='World Hubbert'!$N$9,P91&lt;'World Hubbert'!$N$9),'Data 1'!M92,0)</f>
        <v>0</v>
      </c>
      <c r="X92">
        <f>IF(AND(P92&gt;='World Hubbert'!$P$9,P91&lt;'World Hubbert'!$P$9),'Data 1'!M92,0)</f>
        <v>0</v>
      </c>
    </row>
    <row r="93" spans="13:24">
      <c r="M93">
        <f t="shared" si="12"/>
        <v>90</v>
      </c>
      <c r="N93">
        <f>MAX('World Hubbert'!$N$17*(1-(M93/'World Hubbert'!$N$18))*M93,0)</f>
        <v>6.84</v>
      </c>
      <c r="O93">
        <f t="shared" si="16"/>
        <v>0.14619883040935672</v>
      </c>
      <c r="P93">
        <f t="shared" si="13"/>
        <v>1963.3325303069785</v>
      </c>
      <c r="Q93">
        <f t="shared" si="17"/>
        <v>1963</v>
      </c>
      <c r="R93" s="25">
        <f t="shared" si="14"/>
        <v>6840</v>
      </c>
      <c r="S93" s="25">
        <f t="shared" si="15"/>
        <v>0</v>
      </c>
      <c r="W93">
        <f>IF(AND(P93&gt;='World Hubbert'!$N$9,P92&lt;'World Hubbert'!$N$9),'Data 1'!M93,0)</f>
        <v>0</v>
      </c>
      <c r="X93">
        <f>IF(AND(P93&gt;='World Hubbert'!$P$9,P92&lt;'World Hubbert'!$P$9),'Data 1'!M93,0)</f>
        <v>0</v>
      </c>
    </row>
    <row r="94" spans="13:24">
      <c r="M94">
        <f t="shared" si="12"/>
        <v>91</v>
      </c>
      <c r="N94">
        <f>MAX('World Hubbert'!$N$17*(1-(M94/'World Hubbert'!$N$18))*M94,0)</f>
        <v>6.9119555555555552</v>
      </c>
      <c r="O94">
        <f t="shared" si="16"/>
        <v>0.14467685620406512</v>
      </c>
      <c r="P94">
        <f t="shared" si="13"/>
        <v>1963.4772071631826</v>
      </c>
      <c r="Q94">
        <f t="shared" si="17"/>
        <v>1963</v>
      </c>
      <c r="R94" s="25">
        <f t="shared" si="14"/>
        <v>6911.9555555555553</v>
      </c>
      <c r="S94" s="25">
        <f t="shared" si="15"/>
        <v>0</v>
      </c>
      <c r="W94">
        <f>IF(AND(P94&gt;='World Hubbert'!$N$9,P93&lt;'World Hubbert'!$N$9),'Data 1'!M94,0)</f>
        <v>0</v>
      </c>
      <c r="X94">
        <f>IF(AND(P94&gt;='World Hubbert'!$P$9,P93&lt;'World Hubbert'!$P$9),'Data 1'!M94,0)</f>
        <v>0</v>
      </c>
    </row>
    <row r="95" spans="13:24">
      <c r="M95">
        <f t="shared" si="12"/>
        <v>92</v>
      </c>
      <c r="N95">
        <f>MAX('World Hubbert'!$N$17*(1-(M95/'World Hubbert'!$N$18))*M95,0)</f>
        <v>6.9838222222222219</v>
      </c>
      <c r="O95">
        <f t="shared" si="16"/>
        <v>0.14318806638835149</v>
      </c>
      <c r="P95">
        <f t="shared" si="13"/>
        <v>1963.6203952295709</v>
      </c>
      <c r="Q95">
        <f t="shared" si="17"/>
        <v>1963</v>
      </c>
      <c r="R95" s="25">
        <f t="shared" si="14"/>
        <v>6983.8222222222221</v>
      </c>
      <c r="S95" s="25">
        <f t="shared" si="15"/>
        <v>0</v>
      </c>
      <c r="W95">
        <f>IF(AND(P95&gt;='World Hubbert'!$N$9,P94&lt;'World Hubbert'!$N$9),'Data 1'!M95,0)</f>
        <v>0</v>
      </c>
      <c r="X95">
        <f>IF(AND(P95&gt;='World Hubbert'!$P$9,P94&lt;'World Hubbert'!$P$9),'Data 1'!M95,0)</f>
        <v>0</v>
      </c>
    </row>
    <row r="96" spans="13:24">
      <c r="M96">
        <f t="shared" si="12"/>
        <v>93</v>
      </c>
      <c r="N96">
        <f>MAX('World Hubbert'!$N$17*(1-(M96/'World Hubbert'!$N$18))*M96,0)</f>
        <v>7.0556000000000001</v>
      </c>
      <c r="O96">
        <f t="shared" si="16"/>
        <v>0.14173139066840523</v>
      </c>
      <c r="P96">
        <f t="shared" si="13"/>
        <v>1963.7621266202393</v>
      </c>
      <c r="Q96">
        <f t="shared" si="17"/>
        <v>1963</v>
      </c>
      <c r="R96" s="25">
        <f t="shared" si="14"/>
        <v>7055.6</v>
      </c>
      <c r="S96" s="25">
        <f t="shared" si="15"/>
        <v>0</v>
      </c>
      <c r="W96">
        <f>IF(AND(P96&gt;='World Hubbert'!$N$9,P95&lt;'World Hubbert'!$N$9),'Data 1'!M96,0)</f>
        <v>0</v>
      </c>
      <c r="X96">
        <f>IF(AND(P96&gt;='World Hubbert'!$P$9,P95&lt;'World Hubbert'!$P$9),'Data 1'!M96,0)</f>
        <v>0</v>
      </c>
    </row>
    <row r="97" spans="13:24">
      <c r="M97">
        <f t="shared" si="12"/>
        <v>94</v>
      </c>
      <c r="N97">
        <f>MAX('World Hubbert'!$N$17*(1-(M97/'World Hubbert'!$N$18))*M97,0)</f>
        <v>7.1272888888888888</v>
      </c>
      <c r="O97">
        <f t="shared" si="16"/>
        <v>0.14030580429522835</v>
      </c>
      <c r="P97">
        <f t="shared" si="13"/>
        <v>1963.9024324245345</v>
      </c>
      <c r="Q97">
        <f t="shared" si="17"/>
        <v>1963</v>
      </c>
      <c r="R97" s="25">
        <f t="shared" si="14"/>
        <v>7127.2888888888892</v>
      </c>
      <c r="S97" s="25">
        <f t="shared" si="15"/>
        <v>0</v>
      </c>
      <c r="W97">
        <f>IF(AND(P97&gt;='World Hubbert'!$N$9,P96&lt;'World Hubbert'!$N$9),'Data 1'!M97,0)</f>
        <v>0</v>
      </c>
      <c r="X97">
        <f>IF(AND(P97&gt;='World Hubbert'!$P$9,P96&lt;'World Hubbert'!$P$9),'Data 1'!M97,0)</f>
        <v>0</v>
      </c>
    </row>
    <row r="98" spans="13:24">
      <c r="M98">
        <f t="shared" si="12"/>
        <v>95</v>
      </c>
      <c r="N98">
        <f>MAX('World Hubbert'!$N$17*(1-(M98/'World Hubbert'!$N$18))*M98,0)</f>
        <v>7.1988888888888889</v>
      </c>
      <c r="O98">
        <f t="shared" si="16"/>
        <v>0.13891032566754127</v>
      </c>
      <c r="P98">
        <f t="shared" si="13"/>
        <v>1964.0413427502019</v>
      </c>
      <c r="Q98">
        <f t="shared" si="17"/>
        <v>1964</v>
      </c>
      <c r="R98" s="25">
        <f t="shared" si="14"/>
        <v>7198.8888888888887</v>
      </c>
      <c r="S98" s="25">
        <f t="shared" si="15"/>
        <v>0</v>
      </c>
      <c r="W98">
        <f>IF(AND(P98&gt;='World Hubbert'!$N$9,P97&lt;'World Hubbert'!$N$9),'Data 1'!M98,0)</f>
        <v>0</v>
      </c>
      <c r="X98">
        <f>IF(AND(P98&gt;='World Hubbert'!$P$9,P97&lt;'World Hubbert'!$P$9),'Data 1'!M98,0)</f>
        <v>0</v>
      </c>
    </row>
    <row r="99" spans="13:24">
      <c r="M99">
        <f t="shared" si="12"/>
        <v>96</v>
      </c>
      <c r="N99">
        <f>MAX('World Hubbert'!$N$17*(1-(M99/'World Hubbert'!$N$18))*M99,0)</f>
        <v>7.2704000000000004</v>
      </c>
      <c r="O99">
        <f t="shared" si="16"/>
        <v>0.13754401408450703</v>
      </c>
      <c r="P99">
        <f t="shared" si="13"/>
        <v>1964.1788867642865</v>
      </c>
      <c r="Q99">
        <f t="shared" si="17"/>
        <v>1964</v>
      </c>
      <c r="R99" s="25">
        <f t="shared" si="14"/>
        <v>7270.4000000000005</v>
      </c>
      <c r="S99" s="25">
        <f t="shared" si="15"/>
        <v>0</v>
      </c>
      <c r="W99">
        <f>IF(AND(P99&gt;='World Hubbert'!$N$9,P98&lt;'World Hubbert'!$N$9),'Data 1'!M99,0)</f>
        <v>0</v>
      </c>
      <c r="X99">
        <f>IF(AND(P99&gt;='World Hubbert'!$P$9,P98&lt;'World Hubbert'!$P$9),'Data 1'!M99,0)</f>
        <v>0</v>
      </c>
    </row>
    <row r="100" spans="13:24">
      <c r="M100">
        <f t="shared" si="12"/>
        <v>97</v>
      </c>
      <c r="N100">
        <f>MAX('World Hubbert'!$N$17*(1-(M100/'World Hubbert'!$N$18))*M100,0)</f>
        <v>7.3418222222222225</v>
      </c>
      <c r="O100">
        <f t="shared" si="16"/>
        <v>0.13620596763746209</v>
      </c>
      <c r="P100">
        <f t="shared" si="13"/>
        <v>1964.3150927319239</v>
      </c>
      <c r="Q100">
        <f t="shared" si="17"/>
        <v>1964</v>
      </c>
      <c r="R100" s="25">
        <f t="shared" si="14"/>
        <v>7341.8222222222221</v>
      </c>
      <c r="S100" s="25">
        <f t="shared" si="15"/>
        <v>0</v>
      </c>
      <c r="W100">
        <f>IF(AND(P100&gt;='World Hubbert'!$N$9,P99&lt;'World Hubbert'!$N$9),'Data 1'!M100,0)</f>
        <v>0</v>
      </c>
      <c r="X100">
        <f>IF(AND(P100&gt;='World Hubbert'!$P$9,P99&lt;'World Hubbert'!$P$9),'Data 1'!M100,0)</f>
        <v>0</v>
      </c>
    </row>
    <row r="101" spans="13:24">
      <c r="M101">
        <f t="shared" si="12"/>
        <v>98</v>
      </c>
      <c r="N101">
        <f>MAX('World Hubbert'!$N$17*(1-(M101/'World Hubbert'!$N$18))*M101,0)</f>
        <v>7.4131555555555559</v>
      </c>
      <c r="O101">
        <f t="shared" si="16"/>
        <v>0.13489532123072495</v>
      </c>
      <c r="P101">
        <f t="shared" si="13"/>
        <v>1964.4499880531546</v>
      </c>
      <c r="Q101">
        <f t="shared" si="17"/>
        <v>1964</v>
      </c>
      <c r="R101" s="25">
        <f t="shared" si="14"/>
        <v>7413.155555555556</v>
      </c>
      <c r="S101" s="25">
        <f t="shared" si="15"/>
        <v>0</v>
      </c>
      <c r="W101">
        <f>IF(AND(P101&gt;='World Hubbert'!$N$9,P100&lt;'World Hubbert'!$N$9),'Data 1'!M101,0)</f>
        <v>0</v>
      </c>
      <c r="X101">
        <f>IF(AND(P101&gt;='World Hubbert'!$P$9,P100&lt;'World Hubbert'!$P$9),'Data 1'!M101,0)</f>
        <v>0</v>
      </c>
    </row>
    <row r="102" spans="13:24">
      <c r="M102">
        <f t="shared" si="12"/>
        <v>99</v>
      </c>
      <c r="N102">
        <f>MAX('World Hubbert'!$N$17*(1-(M102/'World Hubbert'!$N$18))*M102,0)</f>
        <v>7.4843999999999999</v>
      </c>
      <c r="O102">
        <f t="shared" si="16"/>
        <v>0.13361124472235583</v>
      </c>
      <c r="P102">
        <f t="shared" si="13"/>
        <v>1964.5835992978768</v>
      </c>
      <c r="Q102">
        <f t="shared" si="17"/>
        <v>1964</v>
      </c>
      <c r="R102" s="25">
        <f t="shared" si="14"/>
        <v>7484.4</v>
      </c>
      <c r="S102" s="25">
        <f t="shared" si="15"/>
        <v>0</v>
      </c>
      <c r="W102">
        <f>IF(AND(P102&gt;='World Hubbert'!$N$9,P101&lt;'World Hubbert'!$N$9),'Data 1'!M102,0)</f>
        <v>0</v>
      </c>
      <c r="X102">
        <f>IF(AND(P102&gt;='World Hubbert'!$P$9,P101&lt;'World Hubbert'!$P$9),'Data 1'!M102,0)</f>
        <v>0</v>
      </c>
    </row>
    <row r="103" spans="13:24">
      <c r="M103">
        <f t="shared" si="12"/>
        <v>100</v>
      </c>
      <c r="N103">
        <f>MAX('World Hubbert'!$N$17*(1-(M103/'World Hubbert'!$N$18))*M103,0)</f>
        <v>7.5555555555555554</v>
      </c>
      <c r="O103">
        <f t="shared" si="16"/>
        <v>0.13235294117647059</v>
      </c>
      <c r="P103">
        <f t="shared" si="13"/>
        <v>1964.7159522390534</v>
      </c>
      <c r="Q103">
        <f t="shared" si="17"/>
        <v>1964</v>
      </c>
      <c r="R103" s="25">
        <f t="shared" si="14"/>
        <v>7555.5555555555557</v>
      </c>
      <c r="S103" s="25">
        <f t="shared" si="15"/>
        <v>0</v>
      </c>
      <c r="W103">
        <f>IF(AND(P103&gt;='World Hubbert'!$N$9,P102&lt;'World Hubbert'!$N$9),'Data 1'!M103,0)</f>
        <v>0</v>
      </c>
      <c r="X103">
        <f>IF(AND(P103&gt;='World Hubbert'!$P$9,P102&lt;'World Hubbert'!$P$9),'Data 1'!M103,0)</f>
        <v>0</v>
      </c>
    </row>
    <row r="104" spans="13:24">
      <c r="M104">
        <f t="shared" si="12"/>
        <v>101</v>
      </c>
      <c r="N104">
        <f>MAX('World Hubbert'!$N$17*(1-(M104/'World Hubbert'!$N$18))*M104,0)</f>
        <v>7.6266222222222222</v>
      </c>
      <c r="O104">
        <f t="shared" si="16"/>
        <v>0.13111964521937775</v>
      </c>
      <c r="P104">
        <f t="shared" si="13"/>
        <v>1964.8470718842727</v>
      </c>
      <c r="Q104">
        <f t="shared" si="17"/>
        <v>1964</v>
      </c>
      <c r="R104" s="25">
        <f t="shared" si="14"/>
        <v>7626.6222222222223</v>
      </c>
      <c r="S104" s="25">
        <f t="shared" si="15"/>
        <v>0</v>
      </c>
      <c r="W104">
        <f>IF(AND(P104&gt;='World Hubbert'!$N$9,P103&lt;'World Hubbert'!$N$9),'Data 1'!M104,0)</f>
        <v>0</v>
      </c>
      <c r="X104">
        <f>IF(AND(P104&gt;='World Hubbert'!$P$9,P103&lt;'World Hubbert'!$P$9),'Data 1'!M104,0)</f>
        <v>0</v>
      </c>
    </row>
    <row r="105" spans="13:24">
      <c r="M105">
        <f t="shared" si="12"/>
        <v>102</v>
      </c>
      <c r="N105">
        <f>MAX('World Hubbert'!$N$17*(1-(M105/'World Hubbert'!$N$18))*M105,0)</f>
        <v>7.6976000000000004</v>
      </c>
      <c r="O105">
        <f t="shared" si="16"/>
        <v>0.12991062149241323</v>
      </c>
      <c r="P105">
        <f t="shared" si="13"/>
        <v>1964.9769825057651</v>
      </c>
      <c r="Q105">
        <f t="shared" si="17"/>
        <v>1964</v>
      </c>
      <c r="R105" s="25">
        <f t="shared" si="14"/>
        <v>7697.6</v>
      </c>
      <c r="S105" s="25">
        <f t="shared" si="15"/>
        <v>0</v>
      </c>
      <c r="W105">
        <f>IF(AND(P105&gt;='World Hubbert'!$N$9,P104&lt;'World Hubbert'!$N$9),'Data 1'!M105,0)</f>
        <v>0</v>
      </c>
      <c r="X105">
        <f>IF(AND(P105&gt;='World Hubbert'!$P$9,P104&lt;'World Hubbert'!$P$9),'Data 1'!M105,0)</f>
        <v>0</v>
      </c>
    </row>
    <row r="106" spans="13:24">
      <c r="M106">
        <f t="shared" si="12"/>
        <v>103</v>
      </c>
      <c r="N106">
        <f>MAX('World Hubbert'!$N$17*(1-(M106/'World Hubbert'!$N$18))*M106,0)</f>
        <v>7.7684888888888892</v>
      </c>
      <c r="O106">
        <f t="shared" si="16"/>
        <v>0.12872516319490132</v>
      </c>
      <c r="P106">
        <f t="shared" si="13"/>
        <v>1965.1057076689601</v>
      </c>
      <c r="Q106">
        <f t="shared" si="17"/>
        <v>1965</v>
      </c>
      <c r="R106" s="25">
        <f t="shared" si="14"/>
        <v>7768.4888888888891</v>
      </c>
      <c r="S106" s="25">
        <f t="shared" si="15"/>
        <v>0</v>
      </c>
      <c r="W106">
        <f>IF(AND(P106&gt;='World Hubbert'!$N$9,P105&lt;'World Hubbert'!$N$9),'Data 1'!M106,0)</f>
        <v>0</v>
      </c>
      <c r="X106">
        <f>IF(AND(P106&gt;='World Hubbert'!$P$9,P105&lt;'World Hubbert'!$P$9),'Data 1'!M106,0)</f>
        <v>0</v>
      </c>
    </row>
    <row r="107" spans="13:24">
      <c r="M107">
        <f t="shared" si="12"/>
        <v>104</v>
      </c>
      <c r="N107">
        <f>MAX('World Hubbert'!$N$17*(1-(M107/'World Hubbert'!$N$18))*M107,0)</f>
        <v>7.8392888888888894</v>
      </c>
      <c r="O107">
        <f t="shared" si="16"/>
        <v>0.12756259071117562</v>
      </c>
      <c r="P107">
        <f t="shared" si="13"/>
        <v>1965.2332702596714</v>
      </c>
      <c r="Q107">
        <f t="shared" si="17"/>
        <v>1965</v>
      </c>
      <c r="R107" s="25">
        <f t="shared" si="14"/>
        <v>7839.2888888888892</v>
      </c>
      <c r="S107" s="25">
        <f t="shared" si="15"/>
        <v>0</v>
      </c>
      <c r="W107">
        <f>IF(AND(P107&gt;='World Hubbert'!$N$9,P106&lt;'World Hubbert'!$N$9),'Data 1'!M107,0)</f>
        <v>0</v>
      </c>
      <c r="X107">
        <f>IF(AND(P107&gt;='World Hubbert'!$P$9,P106&lt;'World Hubbert'!$P$9),'Data 1'!M107,0)</f>
        <v>0</v>
      </c>
    </row>
    <row r="108" spans="13:24">
      <c r="M108">
        <f t="shared" si="12"/>
        <v>105</v>
      </c>
      <c r="N108">
        <f>MAX('World Hubbert'!$N$17*(1-(M108/'World Hubbert'!$N$18))*M108,0)</f>
        <v>7.91</v>
      </c>
      <c r="O108">
        <f t="shared" si="16"/>
        <v>0.12642225031605561</v>
      </c>
      <c r="P108">
        <f t="shared" si="13"/>
        <v>1965.3596925099873</v>
      </c>
      <c r="Q108">
        <f t="shared" si="17"/>
        <v>1965</v>
      </c>
      <c r="R108" s="25">
        <f t="shared" si="14"/>
        <v>7910</v>
      </c>
      <c r="S108" s="25">
        <f t="shared" si="15"/>
        <v>0</v>
      </c>
      <c r="W108">
        <f>IF(AND(P108&gt;='World Hubbert'!$N$9,P107&lt;'World Hubbert'!$N$9),'Data 1'!M108,0)</f>
        <v>0</v>
      </c>
      <c r="X108">
        <f>IF(AND(P108&gt;='World Hubbert'!$P$9,P107&lt;'World Hubbert'!$P$9),'Data 1'!M108,0)</f>
        <v>0</v>
      </c>
    </row>
    <row r="109" spans="13:24">
      <c r="M109">
        <f t="shared" si="12"/>
        <v>106</v>
      </c>
      <c r="N109">
        <f>MAX('World Hubbert'!$N$17*(1-(M109/'World Hubbert'!$N$18))*M109,0)</f>
        <v>7.9806222222222223</v>
      </c>
      <c r="O109">
        <f t="shared" si="16"/>
        <v>0.12530351295359871</v>
      </c>
      <c r="P109">
        <f t="shared" si="13"/>
        <v>1965.484996022941</v>
      </c>
      <c r="Q109">
        <f t="shared" si="17"/>
        <v>1965</v>
      </c>
      <c r="R109" s="25">
        <f t="shared" si="14"/>
        <v>7980.6222222222223</v>
      </c>
      <c r="S109" s="25">
        <f t="shared" si="15"/>
        <v>0</v>
      </c>
      <c r="W109">
        <f>IF(AND(P109&gt;='World Hubbert'!$N$9,P108&lt;'World Hubbert'!$N$9),'Data 1'!M109,0)</f>
        <v>0</v>
      </c>
      <c r="X109">
        <f>IF(AND(P109&gt;='World Hubbert'!$P$9,P108&lt;'World Hubbert'!$P$9),'Data 1'!M109,0)</f>
        <v>0</v>
      </c>
    </row>
    <row r="110" spans="13:24">
      <c r="M110">
        <f t="shared" si="12"/>
        <v>107</v>
      </c>
      <c r="N110">
        <f>MAX('World Hubbert'!$N$17*(1-(M110/'World Hubbert'!$N$18))*M110,0)</f>
        <v>8.0511555555555567</v>
      </c>
      <c r="O110">
        <f t="shared" si="16"/>
        <v>0.12420577308433293</v>
      </c>
      <c r="P110">
        <f t="shared" si="13"/>
        <v>1965.6092017960254</v>
      </c>
      <c r="Q110">
        <f t="shared" si="17"/>
        <v>1965</v>
      </c>
      <c r="R110" s="25">
        <f t="shared" si="14"/>
        <v>8051.1555555555569</v>
      </c>
      <c r="S110" s="25">
        <f t="shared" si="15"/>
        <v>0</v>
      </c>
      <c r="W110">
        <f>IF(AND(P110&gt;='World Hubbert'!$N$9,P109&lt;'World Hubbert'!$N$9),'Data 1'!M110,0)</f>
        <v>0</v>
      </c>
      <c r="X110">
        <f>IF(AND(P110&gt;='World Hubbert'!$P$9,P109&lt;'World Hubbert'!$P$9),'Data 1'!M110,0)</f>
        <v>0</v>
      </c>
    </row>
    <row r="111" spans="13:24">
      <c r="M111">
        <f t="shared" si="12"/>
        <v>108</v>
      </c>
      <c r="N111">
        <f>MAX('World Hubbert'!$N$17*(1-(M111/'World Hubbert'!$N$18))*M111,0)</f>
        <v>8.1216000000000008</v>
      </c>
      <c r="O111">
        <f t="shared" si="16"/>
        <v>0.12312844759653269</v>
      </c>
      <c r="P111">
        <f t="shared" si="13"/>
        <v>1965.7323302436221</v>
      </c>
      <c r="Q111">
        <f t="shared" si="17"/>
        <v>1965</v>
      </c>
      <c r="R111" s="25">
        <f t="shared" si="14"/>
        <v>8121.6</v>
      </c>
      <c r="S111" s="25">
        <f t="shared" si="15"/>
        <v>0</v>
      </c>
      <c r="W111">
        <f>IF(AND(P111&gt;='World Hubbert'!$N$9,P110&lt;'World Hubbert'!$N$9),'Data 1'!M111,0)</f>
        <v>0</v>
      </c>
      <c r="X111">
        <f>IF(AND(P111&gt;='World Hubbert'!$P$9,P110&lt;'World Hubbert'!$P$9),'Data 1'!M111,0)</f>
        <v>0</v>
      </c>
    </row>
    <row r="112" spans="13:24">
      <c r="M112">
        <f t="shared" si="12"/>
        <v>109</v>
      </c>
      <c r="N112">
        <f>MAX('World Hubbert'!$N$17*(1-(M112/'World Hubbert'!$N$18))*M112,0)</f>
        <v>8.1919555555555554</v>
      </c>
      <c r="O112">
        <f t="shared" si="16"/>
        <v>0.12207097477742393</v>
      </c>
      <c r="P112">
        <f t="shared" si="13"/>
        <v>1965.8544012183995</v>
      </c>
      <c r="Q112">
        <f t="shared" si="17"/>
        <v>1965</v>
      </c>
      <c r="R112" s="25">
        <f t="shared" si="14"/>
        <v>8191.9555555555553</v>
      </c>
      <c r="S112" s="25">
        <f t="shared" si="15"/>
        <v>0</v>
      </c>
      <c r="W112">
        <f>IF(AND(P112&gt;='World Hubbert'!$N$9,P111&lt;'World Hubbert'!$N$9),'Data 1'!M112,0)</f>
        <v>0</v>
      </c>
      <c r="X112">
        <f>IF(AND(P112&gt;='World Hubbert'!$P$9,P111&lt;'World Hubbert'!$P$9),'Data 1'!M112,0)</f>
        <v>0</v>
      </c>
    </row>
    <row r="113" spans="13:24">
      <c r="M113">
        <f t="shared" si="12"/>
        <v>110</v>
      </c>
      <c r="N113">
        <f>MAX('World Hubbert'!$N$17*(1-(M113/'World Hubbert'!$N$18))*M113,0)</f>
        <v>8.2622222222222224</v>
      </c>
      <c r="O113">
        <f t="shared" si="16"/>
        <v>0.12103281334050564</v>
      </c>
      <c r="P113">
        <f t="shared" si="13"/>
        <v>1965.97543403174</v>
      </c>
      <c r="Q113">
        <f t="shared" si="17"/>
        <v>1965</v>
      </c>
      <c r="R113" s="25">
        <f t="shared" si="14"/>
        <v>8262.2222222222226</v>
      </c>
      <c r="S113" s="25">
        <f t="shared" si="15"/>
        <v>0</v>
      </c>
      <c r="W113">
        <f>IF(AND(P113&gt;='World Hubbert'!$N$9,P112&lt;'World Hubbert'!$N$9),'Data 1'!M113,0)</f>
        <v>0</v>
      </c>
      <c r="X113">
        <f>IF(AND(P113&gt;='World Hubbert'!$P$9,P112&lt;'World Hubbert'!$P$9),'Data 1'!M113,0)</f>
        <v>0</v>
      </c>
    </row>
    <row r="114" spans="13:24">
      <c r="M114">
        <f t="shared" si="12"/>
        <v>111</v>
      </c>
      <c r="N114">
        <f>MAX('World Hubbert'!$N$17*(1-(M114/'World Hubbert'!$N$18))*M114,0)</f>
        <v>8.3323999999999998</v>
      </c>
      <c r="O114">
        <f t="shared" si="16"/>
        <v>0.12001344150544861</v>
      </c>
      <c r="P114">
        <f t="shared" si="13"/>
        <v>1966.0954474732455</v>
      </c>
      <c r="Q114">
        <f t="shared" si="17"/>
        <v>1966</v>
      </c>
      <c r="R114" s="25">
        <f t="shared" si="14"/>
        <v>8332.4</v>
      </c>
      <c r="S114" s="25">
        <f t="shared" si="15"/>
        <v>0</v>
      </c>
      <c r="W114">
        <f>IF(AND(P114&gt;='World Hubbert'!$N$9,P113&lt;'World Hubbert'!$N$9),'Data 1'!M114,0)</f>
        <v>0</v>
      </c>
      <c r="X114">
        <f>IF(AND(P114&gt;='World Hubbert'!$P$9,P113&lt;'World Hubbert'!$P$9),'Data 1'!M114,0)</f>
        <v>0</v>
      </c>
    </row>
    <row r="115" spans="13:24">
      <c r="M115">
        <f t="shared" si="12"/>
        <v>112</v>
      </c>
      <c r="N115">
        <f>MAX('World Hubbert'!$N$17*(1-(M115/'World Hubbert'!$N$18))*M115,0)</f>
        <v>8.4024888888888896</v>
      </c>
      <c r="O115">
        <f t="shared" si="16"/>
        <v>0.11901235612728503</v>
      </c>
      <c r="P115">
        <f t="shared" si="13"/>
        <v>1966.2144598293728</v>
      </c>
      <c r="Q115">
        <f t="shared" si="17"/>
        <v>1966</v>
      </c>
      <c r="R115" s="25">
        <f t="shared" si="14"/>
        <v>8402.4888888888891</v>
      </c>
      <c r="S115" s="25">
        <f t="shared" si="15"/>
        <v>0</v>
      </c>
      <c r="W115">
        <f>IF(AND(P115&gt;='World Hubbert'!$N$9,P114&lt;'World Hubbert'!$N$9),'Data 1'!M115,0)</f>
        <v>0</v>
      </c>
      <c r="X115">
        <f>IF(AND(P115&gt;='World Hubbert'!$P$9,P114&lt;'World Hubbert'!$P$9),'Data 1'!M115,0)</f>
        <v>0</v>
      </c>
    </row>
    <row r="116" spans="13:24">
      <c r="M116">
        <f t="shared" si="12"/>
        <v>113</v>
      </c>
      <c r="N116">
        <f>MAX('World Hubbert'!$N$17*(1-(M116/'World Hubbert'!$N$18))*M116,0)</f>
        <v>8.4724888888888898</v>
      </c>
      <c r="O116">
        <f t="shared" si="16"/>
        <v>0.11802907187183616</v>
      </c>
      <c r="P116">
        <f t="shared" si="13"/>
        <v>1966.3324889012447</v>
      </c>
      <c r="Q116">
        <f t="shared" si="17"/>
        <v>1966</v>
      </c>
      <c r="R116" s="25">
        <f t="shared" si="14"/>
        <v>8472.4888888888891</v>
      </c>
      <c r="S116" s="25">
        <f t="shared" si="15"/>
        <v>0</v>
      </c>
      <c r="W116">
        <f>IF(AND(P116&gt;='World Hubbert'!$N$9,P115&lt;'World Hubbert'!$N$9),'Data 1'!M116,0)</f>
        <v>0</v>
      </c>
      <c r="X116">
        <f>IF(AND(P116&gt;='World Hubbert'!$P$9,P115&lt;'World Hubbert'!$P$9),'Data 1'!M116,0)</f>
        <v>0</v>
      </c>
    </row>
    <row r="117" spans="13:24">
      <c r="M117">
        <f t="shared" si="12"/>
        <v>114</v>
      </c>
      <c r="N117">
        <f>MAX('World Hubbert'!$N$17*(1-(M117/'World Hubbert'!$N$18))*M117,0)</f>
        <v>8.5424000000000007</v>
      </c>
      <c r="O117">
        <f t="shared" si="16"/>
        <v>0.1170631204345383</v>
      </c>
      <c r="P117">
        <f t="shared" si="13"/>
        <v>1966.4495520216792</v>
      </c>
      <c r="Q117">
        <f t="shared" si="17"/>
        <v>1966</v>
      </c>
      <c r="R117" s="25">
        <f t="shared" si="14"/>
        <v>8542.4000000000015</v>
      </c>
      <c r="S117" s="25">
        <f t="shared" si="15"/>
        <v>0</v>
      </c>
      <c r="W117">
        <f>IF(AND(P117&gt;='World Hubbert'!$N$9,P116&lt;'World Hubbert'!$N$9),'Data 1'!M117,0)</f>
        <v>0</v>
      </c>
      <c r="X117">
        <f>IF(AND(P117&gt;='World Hubbert'!$P$9,P116&lt;'World Hubbert'!$P$9),'Data 1'!M117,0)</f>
        <v>0</v>
      </c>
    </row>
    <row r="118" spans="13:24">
      <c r="M118">
        <f t="shared" si="12"/>
        <v>115</v>
      </c>
      <c r="N118">
        <f>MAX('World Hubbert'!$N$17*(1-(M118/'World Hubbert'!$N$18))*M118,0)</f>
        <v>8.612222222222222</v>
      </c>
      <c r="O118">
        <f t="shared" si="16"/>
        <v>0.11611404980002581</v>
      </c>
      <c r="P118">
        <f t="shared" si="13"/>
        <v>1966.5656660714792</v>
      </c>
      <c r="Q118">
        <f t="shared" si="17"/>
        <v>1966</v>
      </c>
      <c r="R118" s="25">
        <f t="shared" si="14"/>
        <v>8612.2222222222226</v>
      </c>
      <c r="S118" s="25">
        <f t="shared" si="15"/>
        <v>0</v>
      </c>
      <c r="W118">
        <f>IF(AND(P118&gt;='World Hubbert'!$N$9,P117&lt;'World Hubbert'!$N$9),'Data 1'!M118,0)</f>
        <v>0</v>
      </c>
      <c r="X118">
        <f>IF(AND(P118&gt;='World Hubbert'!$P$9,P117&lt;'World Hubbert'!$P$9),'Data 1'!M118,0)</f>
        <v>0</v>
      </c>
    </row>
    <row r="119" spans="13:24">
      <c r="M119">
        <f t="shared" ref="M119:M182" si="18">M118+1</f>
        <v>116</v>
      </c>
      <c r="N119">
        <f>MAX('World Hubbert'!$N$17*(1-(M119/'World Hubbert'!$N$18))*M119,0)</f>
        <v>8.6819555555555556</v>
      </c>
      <c r="O119">
        <f t="shared" si="16"/>
        <v>0.11518142354001147</v>
      </c>
      <c r="P119">
        <f t="shared" ref="P119:P182" si="19">P120-O120</f>
        <v>1966.6808474950192</v>
      </c>
      <c r="Q119">
        <f t="shared" si="17"/>
        <v>1966</v>
      </c>
      <c r="R119" s="25">
        <f t="shared" ref="R119:R182" si="20">IF(N119&gt;0,N119*1000,0)</f>
        <v>8681.9555555555562</v>
      </c>
      <c r="S119" s="25">
        <f t="shared" ref="S119:S182" si="21">IF(R119=$T$6,Q119,0)</f>
        <v>0</v>
      </c>
      <c r="W119">
        <f>IF(AND(P119&gt;='World Hubbert'!$N$9,P118&lt;'World Hubbert'!$N$9),'Data 1'!M119,0)</f>
        <v>0</v>
      </c>
      <c r="X119">
        <f>IF(AND(P119&gt;='World Hubbert'!$P$9,P118&lt;'World Hubbert'!$P$9),'Data 1'!M119,0)</f>
        <v>0</v>
      </c>
    </row>
    <row r="120" spans="13:24">
      <c r="M120">
        <f t="shared" si="18"/>
        <v>117</v>
      </c>
      <c r="N120">
        <f>MAX('World Hubbert'!$N$17*(1-(M120/'World Hubbert'!$N$18))*M120,0)</f>
        <v>8.7515999999999998</v>
      </c>
      <c r="O120">
        <f t="shared" si="16"/>
        <v>0.1142648201471731</v>
      </c>
      <c r="P120">
        <f t="shared" si="19"/>
        <v>1966.7951123151663</v>
      </c>
      <c r="Q120">
        <f t="shared" si="17"/>
        <v>1966</v>
      </c>
      <c r="R120" s="25">
        <f t="shared" si="20"/>
        <v>8751.6</v>
      </c>
      <c r="S120" s="25">
        <f t="shared" si="21"/>
        <v>0</v>
      </c>
      <c r="W120">
        <f>IF(AND(P120&gt;='World Hubbert'!$N$9,P119&lt;'World Hubbert'!$N$9),'Data 1'!M120,0)</f>
        <v>0</v>
      </c>
      <c r="X120">
        <f>IF(AND(P120&gt;='World Hubbert'!$P$9,P119&lt;'World Hubbert'!$P$9),'Data 1'!M120,0)</f>
        <v>0</v>
      </c>
    </row>
    <row r="121" spans="13:24">
      <c r="M121">
        <f t="shared" si="18"/>
        <v>118</v>
      </c>
      <c r="N121">
        <f>MAX('World Hubbert'!$N$17*(1-(M121/'World Hubbert'!$N$18))*M121,0)</f>
        <v>8.8211555555555563</v>
      </c>
      <c r="O121">
        <f t="shared" si="16"/>
        <v>0.11336383240291016</v>
      </c>
      <c r="P121">
        <f t="shared" si="19"/>
        <v>1966.9084761475692</v>
      </c>
      <c r="Q121">
        <f t="shared" si="17"/>
        <v>1966</v>
      </c>
      <c r="R121" s="25">
        <f t="shared" si="20"/>
        <v>8821.1555555555569</v>
      </c>
      <c r="S121" s="25">
        <f t="shared" si="21"/>
        <v>0</v>
      </c>
      <c r="W121">
        <f>IF(AND(P121&gt;='World Hubbert'!$N$9,P120&lt;'World Hubbert'!$N$9),'Data 1'!M121,0)</f>
        <v>0</v>
      </c>
      <c r="X121">
        <f>IF(AND(P121&gt;='World Hubbert'!$P$9,P120&lt;'World Hubbert'!$P$9),'Data 1'!M121,0)</f>
        <v>0</v>
      </c>
    </row>
    <row r="122" spans="13:24">
      <c r="M122">
        <f t="shared" si="18"/>
        <v>119</v>
      </c>
      <c r="N122">
        <f>MAX('World Hubbert'!$N$17*(1-(M122/'World Hubbert'!$N$18))*M122,0)</f>
        <v>8.8906222222222233</v>
      </c>
      <c r="O122">
        <f t="shared" si="16"/>
        <v>0.11247806677697847</v>
      </c>
      <c r="P122">
        <f t="shared" si="19"/>
        <v>1967.0209542143461</v>
      </c>
      <c r="Q122">
        <f t="shared" si="17"/>
        <v>1967</v>
      </c>
      <c r="R122" s="25">
        <f t="shared" si="20"/>
        <v>8890.6222222222241</v>
      </c>
      <c r="S122" s="25">
        <f t="shared" si="21"/>
        <v>0</v>
      </c>
      <c r="W122">
        <f>IF(AND(P122&gt;='World Hubbert'!$N$9,P121&lt;'World Hubbert'!$N$9),'Data 1'!M122,0)</f>
        <v>0</v>
      </c>
      <c r="X122">
        <f>IF(AND(P122&gt;='World Hubbert'!$P$9,P121&lt;'World Hubbert'!$P$9),'Data 1'!M122,0)</f>
        <v>0</v>
      </c>
    </row>
    <row r="123" spans="13:24">
      <c r="M123">
        <f t="shared" si="18"/>
        <v>120</v>
      </c>
      <c r="N123">
        <f>MAX('World Hubbert'!$N$17*(1-(M123/'World Hubbert'!$N$18))*M123,0)</f>
        <v>8.9600000000000009</v>
      </c>
      <c r="O123">
        <f t="shared" si="16"/>
        <v>0.11160714285714285</v>
      </c>
      <c r="P123">
        <f t="shared" si="19"/>
        <v>1967.1325613572033</v>
      </c>
      <c r="Q123">
        <f t="shared" si="17"/>
        <v>1967</v>
      </c>
      <c r="R123" s="25">
        <f t="shared" si="20"/>
        <v>8960</v>
      </c>
      <c r="S123" s="25">
        <f t="shared" si="21"/>
        <v>0</v>
      </c>
      <c r="W123">
        <f>IF(AND(P123&gt;='World Hubbert'!$N$9,P122&lt;'World Hubbert'!$N$9),'Data 1'!M123,0)</f>
        <v>0</v>
      </c>
      <c r="X123">
        <f>IF(AND(P123&gt;='World Hubbert'!$P$9,P122&lt;'World Hubbert'!$P$9),'Data 1'!M123,0)</f>
        <v>0</v>
      </c>
    </row>
    <row r="124" spans="13:24">
      <c r="M124">
        <f t="shared" si="18"/>
        <v>121</v>
      </c>
      <c r="N124">
        <f>MAX('World Hubbert'!$N$17*(1-(M124/'World Hubbert'!$N$18))*M124,0)</f>
        <v>9.0292888888888889</v>
      </c>
      <c r="O124">
        <f t="shared" si="16"/>
        <v>0.11075069280711167</v>
      </c>
      <c r="P124">
        <f t="shared" si="19"/>
        <v>1967.2433120500104</v>
      </c>
      <c r="Q124">
        <f t="shared" si="17"/>
        <v>1967</v>
      </c>
      <c r="R124" s="25">
        <f t="shared" si="20"/>
        <v>9029.2888888888883</v>
      </c>
      <c r="S124" s="25">
        <f t="shared" si="21"/>
        <v>0</v>
      </c>
      <c r="W124">
        <f>IF(AND(P124&gt;='World Hubbert'!$N$9,P123&lt;'World Hubbert'!$N$9),'Data 1'!M124,0)</f>
        <v>0</v>
      </c>
      <c r="X124">
        <f>IF(AND(P124&gt;='World Hubbert'!$P$9,P123&lt;'World Hubbert'!$P$9),'Data 1'!M124,0)</f>
        <v>0</v>
      </c>
    </row>
    <row r="125" spans="13:24">
      <c r="M125">
        <f t="shared" si="18"/>
        <v>122</v>
      </c>
      <c r="N125">
        <f>MAX('World Hubbert'!$N$17*(1-(M125/'World Hubbert'!$N$18))*M125,0)</f>
        <v>9.0984888888888875</v>
      </c>
      <c r="O125">
        <f t="shared" si="16"/>
        <v>0.10990836085113036</v>
      </c>
      <c r="P125">
        <f t="shared" si="19"/>
        <v>1967.3532204108615</v>
      </c>
      <c r="Q125">
        <f t="shared" si="17"/>
        <v>1967</v>
      </c>
      <c r="R125" s="25">
        <f t="shared" si="20"/>
        <v>9098.4888888888872</v>
      </c>
      <c r="S125" s="25">
        <f t="shared" si="21"/>
        <v>0</v>
      </c>
      <c r="W125">
        <f>IF(AND(P125&gt;='World Hubbert'!$N$9,P124&lt;'World Hubbert'!$N$9),'Data 1'!M125,0)</f>
        <v>0</v>
      </c>
      <c r="X125">
        <f>IF(AND(P125&gt;='World Hubbert'!$P$9,P124&lt;'World Hubbert'!$P$9),'Data 1'!M125,0)</f>
        <v>0</v>
      </c>
    </row>
    <row r="126" spans="13:24">
      <c r="M126">
        <f t="shared" si="18"/>
        <v>123</v>
      </c>
      <c r="N126">
        <f>MAX('World Hubbert'!$N$17*(1-(M126/'World Hubbert'!$N$18))*M126,0)</f>
        <v>9.1675999999999984</v>
      </c>
      <c r="O126">
        <f t="shared" si="16"/>
        <v>0.10907980278371658</v>
      </c>
      <c r="P126">
        <f t="shared" si="19"/>
        <v>1967.4623002136452</v>
      </c>
      <c r="Q126">
        <f t="shared" si="17"/>
        <v>1967</v>
      </c>
      <c r="R126" s="25">
        <f t="shared" si="20"/>
        <v>9167.5999999999985</v>
      </c>
      <c r="S126" s="25">
        <f t="shared" si="21"/>
        <v>0</v>
      </c>
      <c r="W126">
        <f>IF(AND(P126&gt;='World Hubbert'!$N$9,P125&lt;'World Hubbert'!$N$9),'Data 1'!M126,0)</f>
        <v>0</v>
      </c>
      <c r="X126">
        <f>IF(AND(P126&gt;='World Hubbert'!$P$9,P125&lt;'World Hubbert'!$P$9),'Data 1'!M126,0)</f>
        <v>0</v>
      </c>
    </row>
    <row r="127" spans="13:24">
      <c r="M127">
        <f t="shared" si="18"/>
        <v>124</v>
      </c>
      <c r="N127">
        <f>MAX('World Hubbert'!$N$17*(1-(M127/'World Hubbert'!$N$18))*M127,0)</f>
        <v>9.2366222222222234</v>
      </c>
      <c r="O127">
        <f t="shared" si="16"/>
        <v>0.108264685503118</v>
      </c>
      <c r="P127">
        <f t="shared" si="19"/>
        <v>1967.5705648991484</v>
      </c>
      <c r="Q127">
        <f t="shared" si="17"/>
        <v>1967</v>
      </c>
      <c r="R127" s="25">
        <f t="shared" si="20"/>
        <v>9236.6222222222241</v>
      </c>
      <c r="S127" s="25">
        <f t="shared" si="21"/>
        <v>0</v>
      </c>
      <c r="W127">
        <f>IF(AND(P127&gt;='World Hubbert'!$N$9,P126&lt;'World Hubbert'!$N$9),'Data 1'!M127,0)</f>
        <v>0</v>
      </c>
      <c r="X127">
        <f>IF(AND(P127&gt;='World Hubbert'!$P$9,P126&lt;'World Hubbert'!$P$9),'Data 1'!M127,0)</f>
        <v>0</v>
      </c>
    </row>
    <row r="128" spans="13:24">
      <c r="M128">
        <f t="shared" si="18"/>
        <v>125</v>
      </c>
      <c r="N128">
        <f>MAX('World Hubbert'!$N$17*(1-(M128/'World Hubbert'!$N$18))*M128,0)</f>
        <v>9.3055555555555571</v>
      </c>
      <c r="O128">
        <f t="shared" si="16"/>
        <v>0.10746268656716416</v>
      </c>
      <c r="P128">
        <f t="shared" si="19"/>
        <v>1967.6780275857157</v>
      </c>
      <c r="Q128">
        <f t="shared" si="17"/>
        <v>1967</v>
      </c>
      <c r="R128" s="25">
        <f t="shared" si="20"/>
        <v>9305.5555555555566</v>
      </c>
      <c r="S128" s="25">
        <f t="shared" si="21"/>
        <v>0</v>
      </c>
      <c r="W128">
        <f>IF(AND(P128&gt;='World Hubbert'!$N$9,P127&lt;'World Hubbert'!$N$9),'Data 1'!M128,0)</f>
        <v>0</v>
      </c>
      <c r="X128">
        <f>IF(AND(P128&gt;='World Hubbert'!$P$9,P127&lt;'World Hubbert'!$P$9),'Data 1'!M128,0)</f>
        <v>0</v>
      </c>
    </row>
    <row r="129" spans="13:24">
      <c r="M129">
        <f t="shared" si="18"/>
        <v>126</v>
      </c>
      <c r="N129">
        <f>MAX('World Hubbert'!$N$17*(1-(M129/'World Hubbert'!$N$18))*M129,0)</f>
        <v>9.3743999999999996</v>
      </c>
      <c r="O129">
        <f t="shared" si="16"/>
        <v>0.10667349377026797</v>
      </c>
      <c r="P129">
        <f t="shared" si="19"/>
        <v>1967.784701079486</v>
      </c>
      <c r="Q129">
        <f t="shared" si="17"/>
        <v>1967</v>
      </c>
      <c r="R129" s="25">
        <f t="shared" si="20"/>
        <v>9374.4</v>
      </c>
      <c r="S129" s="25">
        <f t="shared" si="21"/>
        <v>0</v>
      </c>
      <c r="W129">
        <f>IF(AND(P129&gt;='World Hubbert'!$N$9,P128&lt;'World Hubbert'!$N$9),'Data 1'!M129,0)</f>
        <v>0</v>
      </c>
      <c r="X129">
        <f>IF(AND(P129&gt;='World Hubbert'!$P$9,P128&lt;'World Hubbert'!$P$9),'Data 1'!M129,0)</f>
        <v>0</v>
      </c>
    </row>
    <row r="130" spans="13:24">
      <c r="M130">
        <f t="shared" si="18"/>
        <v>127</v>
      </c>
      <c r="N130">
        <f>MAX('World Hubbert'!$N$17*(1-(M130/'World Hubbert'!$N$18))*M130,0)</f>
        <v>9.4431555555555544</v>
      </c>
      <c r="O130">
        <f t="shared" si="16"/>
        <v>0.10589680474041165</v>
      </c>
      <c r="P130">
        <f t="shared" si="19"/>
        <v>1967.8905978842265</v>
      </c>
      <c r="Q130">
        <f t="shared" si="17"/>
        <v>1967</v>
      </c>
      <c r="R130" s="25">
        <f t="shared" si="20"/>
        <v>9443.1555555555551</v>
      </c>
      <c r="S130" s="25">
        <f t="shared" si="21"/>
        <v>0</v>
      </c>
      <c r="W130">
        <f>IF(AND(P130&gt;='World Hubbert'!$N$9,P129&lt;'World Hubbert'!$N$9),'Data 1'!M130,0)</f>
        <v>0</v>
      </c>
      <c r="X130">
        <f>IF(AND(P130&gt;='World Hubbert'!$P$9,P129&lt;'World Hubbert'!$P$9),'Data 1'!M130,0)</f>
        <v>0</v>
      </c>
    </row>
    <row r="131" spans="13:24">
      <c r="M131">
        <f t="shared" si="18"/>
        <v>128</v>
      </c>
      <c r="N131">
        <f>MAX('World Hubbert'!$N$17*(1-(M131/'World Hubbert'!$N$18))*M131,0)</f>
        <v>9.5118222222222215</v>
      </c>
      <c r="O131">
        <f t="shared" si="16"/>
        <v>0.10513232655502393</v>
      </c>
      <c r="P131">
        <f t="shared" si="19"/>
        <v>1967.9957302107816</v>
      </c>
      <c r="Q131">
        <f t="shared" si="17"/>
        <v>1967</v>
      </c>
      <c r="R131" s="25">
        <f t="shared" si="20"/>
        <v>9511.8222222222212</v>
      </c>
      <c r="S131" s="25">
        <f t="shared" si="21"/>
        <v>0</v>
      </c>
      <c r="W131">
        <f>IF(AND(P131&gt;='World Hubbert'!$N$9,P130&lt;'World Hubbert'!$N$9),'Data 1'!M131,0)</f>
        <v>0</v>
      </c>
      <c r="X131">
        <f>IF(AND(P131&gt;='World Hubbert'!$P$9,P130&lt;'World Hubbert'!$P$9),'Data 1'!M131,0)</f>
        <v>0</v>
      </c>
    </row>
    <row r="132" spans="13:24">
      <c r="M132">
        <f t="shared" si="18"/>
        <v>129</v>
      </c>
      <c r="N132">
        <f>MAX('World Hubbert'!$N$17*(1-(M132/'World Hubbert'!$N$18))*M132,0)</f>
        <v>9.5804000000000009</v>
      </c>
      <c r="O132">
        <f t="shared" si="16"/>
        <v>0.10437977537472339</v>
      </c>
      <c r="P132">
        <f t="shared" si="19"/>
        <v>1968.1001099861564</v>
      </c>
      <c r="Q132">
        <f t="shared" si="17"/>
        <v>1968</v>
      </c>
      <c r="R132" s="25">
        <f t="shared" si="20"/>
        <v>9580.4000000000015</v>
      </c>
      <c r="S132" s="25">
        <f t="shared" si="21"/>
        <v>0</v>
      </c>
      <c r="W132">
        <f>IF(AND(P132&gt;='World Hubbert'!$N$9,P131&lt;'World Hubbert'!$N$9),'Data 1'!M132,0)</f>
        <v>0</v>
      </c>
      <c r="X132">
        <f>IF(AND(P132&gt;='World Hubbert'!$P$9,P131&lt;'World Hubbert'!$P$9),'Data 1'!M132,0)</f>
        <v>0</v>
      </c>
    </row>
    <row r="133" spans="13:24">
      <c r="M133">
        <f t="shared" si="18"/>
        <v>130</v>
      </c>
      <c r="N133">
        <f>MAX('World Hubbert'!$N$17*(1-(M133/'World Hubbert'!$N$18))*M133,0)</f>
        <v>9.6488888888888908</v>
      </c>
      <c r="O133">
        <f t="shared" ref="O133:O196" si="22">1/N133</f>
        <v>0.1036388760939659</v>
      </c>
      <c r="P133">
        <f t="shared" si="19"/>
        <v>1968.2037488622504</v>
      </c>
      <c r="Q133">
        <f t="shared" ref="Q133:Q196" si="23">INT(P133)</f>
        <v>1968</v>
      </c>
      <c r="R133" s="25">
        <f t="shared" si="20"/>
        <v>9648.8888888888905</v>
      </c>
      <c r="S133" s="25">
        <f t="shared" si="21"/>
        <v>0</v>
      </c>
      <c r="W133">
        <f>IF(AND(P133&gt;='World Hubbert'!$N$9,P132&lt;'World Hubbert'!$N$9),'Data 1'!M133,0)</f>
        <v>0</v>
      </c>
      <c r="X133">
        <f>IF(AND(P133&gt;='World Hubbert'!$P$9,P132&lt;'World Hubbert'!$P$9),'Data 1'!M133,0)</f>
        <v>0</v>
      </c>
    </row>
    <row r="134" spans="13:24">
      <c r="M134">
        <f t="shared" si="18"/>
        <v>131</v>
      </c>
      <c r="N134">
        <f>MAX('World Hubbert'!$N$17*(1-(M134/'World Hubbert'!$N$18))*M134,0)</f>
        <v>9.7172888888888878</v>
      </c>
      <c r="O134">
        <f t="shared" si="22"/>
        <v>0.10290936200769306</v>
      </c>
      <c r="P134">
        <f t="shared" si="19"/>
        <v>1968.3066582242582</v>
      </c>
      <c r="Q134">
        <f t="shared" si="23"/>
        <v>1968</v>
      </c>
      <c r="R134" s="25">
        <f t="shared" si="20"/>
        <v>9717.2888888888883</v>
      </c>
      <c r="S134" s="25">
        <f t="shared" si="21"/>
        <v>0</v>
      </c>
      <c r="W134">
        <f>IF(AND(P134&gt;='World Hubbert'!$N$9,P133&lt;'World Hubbert'!$N$9),'Data 1'!M134,0)</f>
        <v>0</v>
      </c>
      <c r="X134">
        <f>IF(AND(P134&gt;='World Hubbert'!$P$9,P133&lt;'World Hubbert'!$P$9),'Data 1'!M134,0)</f>
        <v>0</v>
      </c>
    </row>
    <row r="135" spans="13:24">
      <c r="M135">
        <f t="shared" si="18"/>
        <v>132</v>
      </c>
      <c r="N135">
        <f>MAX('World Hubbert'!$N$17*(1-(M135/'World Hubbert'!$N$18))*M135,0)</f>
        <v>9.7855999999999987</v>
      </c>
      <c r="O135">
        <f t="shared" si="22"/>
        <v>0.10219097449313277</v>
      </c>
      <c r="P135">
        <f t="shared" si="19"/>
        <v>1968.4088491987513</v>
      </c>
      <c r="Q135">
        <f t="shared" si="23"/>
        <v>1968</v>
      </c>
      <c r="R135" s="25">
        <f t="shared" si="20"/>
        <v>9785.5999999999985</v>
      </c>
      <c r="S135" s="25">
        <f t="shared" si="21"/>
        <v>0</v>
      </c>
      <c r="W135">
        <f>IF(AND(P135&gt;='World Hubbert'!$N$9,P134&lt;'World Hubbert'!$N$9),'Data 1'!M135,0)</f>
        <v>0</v>
      </c>
      <c r="X135">
        <f>IF(AND(P135&gt;='World Hubbert'!$P$9,P134&lt;'World Hubbert'!$P$9),'Data 1'!M135,0)</f>
        <v>0</v>
      </c>
    </row>
    <row r="136" spans="13:24">
      <c r="M136">
        <f t="shared" si="18"/>
        <v>133</v>
      </c>
      <c r="N136">
        <f>MAX('World Hubbert'!$N$17*(1-(M136/'World Hubbert'!$N$18))*M136,0)</f>
        <v>9.853822222222222</v>
      </c>
      <c r="O136">
        <f t="shared" si="22"/>
        <v>0.10148346270595505</v>
      </c>
      <c r="P136">
        <f t="shared" si="19"/>
        <v>1968.5103326614574</v>
      </c>
      <c r="Q136">
        <f t="shared" si="23"/>
        <v>1968</v>
      </c>
      <c r="R136" s="25">
        <f t="shared" si="20"/>
        <v>9853.8222222222212</v>
      </c>
      <c r="S136" s="25">
        <f t="shared" si="21"/>
        <v>0</v>
      </c>
      <c r="W136">
        <f>IF(AND(P136&gt;='World Hubbert'!$N$9,P135&lt;'World Hubbert'!$N$9),'Data 1'!M136,0)</f>
        <v>0</v>
      </c>
      <c r="X136">
        <f>IF(AND(P136&gt;='World Hubbert'!$P$9,P135&lt;'World Hubbert'!$P$9),'Data 1'!M136,0)</f>
        <v>0</v>
      </c>
    </row>
    <row r="137" spans="13:24">
      <c r="M137">
        <f t="shared" si="18"/>
        <v>134</v>
      </c>
      <c r="N137">
        <f>MAX('World Hubbert'!$N$17*(1-(M137/'World Hubbert'!$N$18))*M137,0)</f>
        <v>9.9219555555555576</v>
      </c>
      <c r="O137">
        <f t="shared" si="22"/>
        <v>0.10078658329003241</v>
      </c>
      <c r="P137">
        <f t="shared" si="19"/>
        <v>1968.6111192447474</v>
      </c>
      <c r="Q137">
        <f t="shared" si="23"/>
        <v>1968</v>
      </c>
      <c r="R137" s="25">
        <f t="shared" si="20"/>
        <v>9921.955555555558</v>
      </c>
      <c r="S137" s="25">
        <f t="shared" si="21"/>
        <v>0</v>
      </c>
      <c r="W137">
        <f>IF(AND(P137&gt;='World Hubbert'!$N$9,P136&lt;'World Hubbert'!$N$9),'Data 1'!M137,0)</f>
        <v>0</v>
      </c>
      <c r="X137">
        <f>IF(AND(P137&gt;='World Hubbert'!$P$9,P136&lt;'World Hubbert'!$P$9),'Data 1'!M137,0)</f>
        <v>0</v>
      </c>
    </row>
    <row r="138" spans="13:24">
      <c r="M138">
        <f t="shared" si="18"/>
        <v>135</v>
      </c>
      <c r="N138">
        <f>MAX('World Hubbert'!$N$17*(1-(M138/'World Hubbert'!$N$18))*M138,0)</f>
        <v>9.990000000000002</v>
      </c>
      <c r="O138">
        <f t="shared" si="22"/>
        <v>0.10010010010010008</v>
      </c>
      <c r="P138">
        <f t="shared" si="19"/>
        <v>1968.7112193448474</v>
      </c>
      <c r="Q138">
        <f t="shared" si="23"/>
        <v>1968</v>
      </c>
      <c r="R138" s="25">
        <f t="shared" si="20"/>
        <v>9990.0000000000018</v>
      </c>
      <c r="S138" s="25">
        <f t="shared" si="21"/>
        <v>0</v>
      </c>
      <c r="W138">
        <f>IF(AND(P138&gt;='World Hubbert'!$N$9,P137&lt;'World Hubbert'!$N$9),'Data 1'!M138,0)</f>
        <v>0</v>
      </c>
      <c r="X138">
        <f>IF(AND(P138&gt;='World Hubbert'!$P$9,P137&lt;'World Hubbert'!$P$9),'Data 1'!M138,0)</f>
        <v>0</v>
      </c>
    </row>
    <row r="139" spans="13:24">
      <c r="M139">
        <f t="shared" si="18"/>
        <v>136</v>
      </c>
      <c r="N139">
        <f>MAX('World Hubbert'!$N$17*(1-(M139/'World Hubbert'!$N$18))*M139,0)</f>
        <v>10.057955555555555</v>
      </c>
      <c r="O139">
        <f t="shared" si="22"/>
        <v>9.9423783936651591E-2</v>
      </c>
      <c r="P139">
        <f t="shared" si="19"/>
        <v>1968.810643128784</v>
      </c>
      <c r="Q139">
        <f t="shared" si="23"/>
        <v>1968</v>
      </c>
      <c r="R139" s="25">
        <f t="shared" si="20"/>
        <v>10057.955555555554</v>
      </c>
      <c r="S139" s="25">
        <f t="shared" si="21"/>
        <v>0</v>
      </c>
      <c r="W139">
        <f>IF(AND(P139&gt;='World Hubbert'!$N$9,P138&lt;'World Hubbert'!$N$9),'Data 1'!M139,0)</f>
        <v>0</v>
      </c>
      <c r="X139">
        <f>IF(AND(P139&gt;='World Hubbert'!$P$9,P138&lt;'World Hubbert'!$P$9),'Data 1'!M139,0)</f>
        <v>0</v>
      </c>
    </row>
    <row r="140" spans="13:24">
      <c r="M140">
        <f t="shared" si="18"/>
        <v>137</v>
      </c>
      <c r="N140">
        <f>MAX('World Hubbert'!$N$17*(1-(M140/'World Hubbert'!$N$18))*M140,0)</f>
        <v>10.125822222222222</v>
      </c>
      <c r="O140">
        <f t="shared" si="22"/>
        <v>9.8757412292444835E-2</v>
      </c>
      <c r="P140">
        <f t="shared" si="19"/>
        <v>1968.9094005410764</v>
      </c>
      <c r="Q140">
        <f t="shared" si="23"/>
        <v>1968</v>
      </c>
      <c r="R140" s="25">
        <f t="shared" si="20"/>
        <v>10125.822222222223</v>
      </c>
      <c r="S140" s="25">
        <f t="shared" si="21"/>
        <v>0</v>
      </c>
      <c r="W140">
        <f>IF(AND(P140&gt;='World Hubbert'!$N$9,P139&lt;'World Hubbert'!$N$9),'Data 1'!M140,0)</f>
        <v>0</v>
      </c>
      <c r="X140">
        <f>IF(AND(P140&gt;='World Hubbert'!$P$9,P139&lt;'World Hubbert'!$P$9),'Data 1'!M140,0)</f>
        <v>0</v>
      </c>
    </row>
    <row r="141" spans="13:24">
      <c r="M141">
        <f t="shared" si="18"/>
        <v>138</v>
      </c>
      <c r="N141">
        <f>MAX('World Hubbert'!$N$17*(1-(M141/'World Hubbert'!$N$18))*M141,0)</f>
        <v>10.1936</v>
      </c>
      <c r="O141">
        <f t="shared" si="22"/>
        <v>9.8100769110029823E-2</v>
      </c>
      <c r="P141">
        <f t="shared" si="19"/>
        <v>1969.0075013101864</v>
      </c>
      <c r="Q141">
        <f t="shared" si="23"/>
        <v>1969</v>
      </c>
      <c r="R141" s="25">
        <f t="shared" si="20"/>
        <v>10193.6</v>
      </c>
      <c r="S141" s="25">
        <f t="shared" si="21"/>
        <v>0</v>
      </c>
      <c r="W141">
        <f>IF(AND(P141&gt;='World Hubbert'!$N$9,P140&lt;'World Hubbert'!$N$9),'Data 1'!M141,0)</f>
        <v>0</v>
      </c>
      <c r="X141">
        <f>IF(AND(P141&gt;='World Hubbert'!$P$9,P140&lt;'World Hubbert'!$P$9),'Data 1'!M141,0)</f>
        <v>0</v>
      </c>
    </row>
    <row r="142" spans="13:24">
      <c r="M142">
        <f t="shared" si="18"/>
        <v>139</v>
      </c>
      <c r="N142">
        <f>MAX('World Hubbert'!$N$17*(1-(M142/'World Hubbert'!$N$18))*M142,0)</f>
        <v>10.261288888888888</v>
      </c>
      <c r="O142">
        <f t="shared" si="22"/>
        <v>9.7453644549742507E-2</v>
      </c>
      <c r="P142">
        <f t="shared" si="19"/>
        <v>1969.1049549547361</v>
      </c>
      <c r="Q142">
        <f t="shared" si="23"/>
        <v>1969</v>
      </c>
      <c r="R142" s="25">
        <f t="shared" si="20"/>
        <v>10261.288888888888</v>
      </c>
      <c r="S142" s="25">
        <f t="shared" si="21"/>
        <v>0</v>
      </c>
      <c r="W142">
        <f>IF(AND(P142&gt;='World Hubbert'!$N$9,P141&lt;'World Hubbert'!$N$9),'Data 1'!M142,0)</f>
        <v>0</v>
      </c>
      <c r="X142">
        <f>IF(AND(P142&gt;='World Hubbert'!$P$9,P141&lt;'World Hubbert'!$P$9),'Data 1'!M142,0)</f>
        <v>0</v>
      </c>
    </row>
    <row r="143" spans="13:24">
      <c r="M143">
        <f t="shared" si="18"/>
        <v>140</v>
      </c>
      <c r="N143">
        <f>MAX('World Hubbert'!$N$17*(1-(M143/'World Hubbert'!$N$18))*M143,0)</f>
        <v>10.328888888888891</v>
      </c>
      <c r="O143">
        <f t="shared" si="22"/>
        <v>9.6815834767641981E-2</v>
      </c>
      <c r="P143">
        <f t="shared" si="19"/>
        <v>1969.2017707895036</v>
      </c>
      <c r="Q143">
        <f t="shared" si="23"/>
        <v>1969</v>
      </c>
      <c r="R143" s="25">
        <f t="shared" si="20"/>
        <v>10328.888888888891</v>
      </c>
      <c r="S143" s="25">
        <f t="shared" si="21"/>
        <v>0</v>
      </c>
      <c r="W143">
        <f>IF(AND(P143&gt;='World Hubbert'!$N$9,P142&lt;'World Hubbert'!$N$9),'Data 1'!M143,0)</f>
        <v>0</v>
      </c>
      <c r="X143">
        <f>IF(AND(P143&gt;='World Hubbert'!$P$9,P142&lt;'World Hubbert'!$P$9),'Data 1'!M143,0)</f>
        <v>0</v>
      </c>
    </row>
    <row r="144" spans="13:24">
      <c r="M144">
        <f t="shared" si="18"/>
        <v>141</v>
      </c>
      <c r="N144">
        <f>MAX('World Hubbert'!$N$17*(1-(M144/'World Hubbert'!$N$18))*M144,0)</f>
        <v>10.3964</v>
      </c>
      <c r="O144">
        <f t="shared" si="22"/>
        <v>9.6187141702897161E-2</v>
      </c>
      <c r="P144">
        <f t="shared" si="19"/>
        <v>1969.2979579312064</v>
      </c>
      <c r="Q144">
        <f t="shared" si="23"/>
        <v>1969</v>
      </c>
      <c r="R144" s="25">
        <f t="shared" si="20"/>
        <v>10396.4</v>
      </c>
      <c r="S144" s="25">
        <f t="shared" si="21"/>
        <v>0</v>
      </c>
      <c r="W144">
        <f>IF(AND(P144&gt;='World Hubbert'!$N$9,P143&lt;'World Hubbert'!$N$9),'Data 1'!M144,0)</f>
        <v>0</v>
      </c>
      <c r="X144">
        <f>IF(AND(P144&gt;='World Hubbert'!$P$9,P143&lt;'World Hubbert'!$P$9),'Data 1'!M144,0)</f>
        <v>0</v>
      </c>
    </row>
    <row r="145" spans="13:24">
      <c r="M145">
        <f t="shared" si="18"/>
        <v>142</v>
      </c>
      <c r="N145">
        <f>MAX('World Hubbert'!$N$17*(1-(M145/'World Hubbert'!$N$18))*M145,0)</f>
        <v>10.463822222222221</v>
      </c>
      <c r="O145">
        <f t="shared" si="22"/>
        <v>9.5567372874156883E-2</v>
      </c>
      <c r="P145">
        <f t="shared" si="19"/>
        <v>1969.3935253040806</v>
      </c>
      <c r="Q145">
        <f t="shared" si="23"/>
        <v>1969</v>
      </c>
      <c r="R145" s="25">
        <f t="shared" si="20"/>
        <v>10463.822222222221</v>
      </c>
      <c r="S145" s="25">
        <f t="shared" si="21"/>
        <v>0</v>
      </c>
      <c r="W145">
        <f>IF(AND(P145&gt;='World Hubbert'!$N$9,P144&lt;'World Hubbert'!$N$9),'Data 1'!M145,0)</f>
        <v>0</v>
      </c>
      <c r="X145">
        <f>IF(AND(P145&gt;='World Hubbert'!$P$9,P144&lt;'World Hubbert'!$P$9),'Data 1'!M145,0)</f>
        <v>0</v>
      </c>
    </row>
    <row r="146" spans="13:24">
      <c r="M146">
        <f t="shared" si="18"/>
        <v>143</v>
      </c>
      <c r="N146">
        <f>MAX('World Hubbert'!$N$17*(1-(M146/'World Hubbert'!$N$18))*M146,0)</f>
        <v>10.531155555555555</v>
      </c>
      <c r="O146">
        <f t="shared" si="22"/>
        <v>9.4956341184464305E-2</v>
      </c>
      <c r="P146">
        <f t="shared" si="19"/>
        <v>1969.4884816452652</v>
      </c>
      <c r="Q146">
        <f t="shared" si="23"/>
        <v>1969</v>
      </c>
      <c r="R146" s="25">
        <f t="shared" si="20"/>
        <v>10531.155555555555</v>
      </c>
      <c r="S146" s="25">
        <f t="shared" si="21"/>
        <v>0</v>
      </c>
      <c r="W146">
        <f>IF(AND(P146&gt;='World Hubbert'!$N$9,P145&lt;'World Hubbert'!$N$9),'Data 1'!M146,0)</f>
        <v>0</v>
      </c>
      <c r="X146">
        <f>IF(AND(P146&gt;='World Hubbert'!$P$9,P145&lt;'World Hubbert'!$P$9),'Data 1'!M146,0)</f>
        <v>0</v>
      </c>
    </row>
    <row r="147" spans="13:24">
      <c r="M147">
        <f t="shared" si="18"/>
        <v>144</v>
      </c>
      <c r="N147">
        <f>MAX('World Hubbert'!$N$17*(1-(M147/'World Hubbert'!$N$18))*M147,0)</f>
        <v>10.5984</v>
      </c>
      <c r="O147">
        <f t="shared" si="22"/>
        <v>9.435386473429952E-2</v>
      </c>
      <c r="P147">
        <f t="shared" si="19"/>
        <v>1969.5828355099995</v>
      </c>
      <c r="Q147">
        <f t="shared" si="23"/>
        <v>1969</v>
      </c>
      <c r="R147" s="25">
        <f t="shared" si="20"/>
        <v>10598.4</v>
      </c>
      <c r="S147" s="25">
        <f t="shared" si="21"/>
        <v>0</v>
      </c>
      <c r="W147">
        <f>IF(AND(P147&gt;='World Hubbert'!$N$9,P146&lt;'World Hubbert'!$N$9),'Data 1'!M147,0)</f>
        <v>0</v>
      </c>
      <c r="X147">
        <f>IF(AND(P147&gt;='World Hubbert'!$P$9,P146&lt;'World Hubbert'!$P$9),'Data 1'!M147,0)</f>
        <v>0</v>
      </c>
    </row>
    <row r="148" spans="13:24">
      <c r="M148">
        <f t="shared" si="18"/>
        <v>145</v>
      </c>
      <c r="N148">
        <f>MAX('World Hubbert'!$N$17*(1-(M148/'World Hubbert'!$N$18))*M148,0)</f>
        <v>10.665555555555555</v>
      </c>
      <c r="O148">
        <f t="shared" si="22"/>
        <v>9.3759766642358591E-2</v>
      </c>
      <c r="P148">
        <f t="shared" si="19"/>
        <v>1969.6765952766418</v>
      </c>
      <c r="Q148">
        <f t="shared" si="23"/>
        <v>1969</v>
      </c>
      <c r="R148" s="25">
        <f t="shared" si="20"/>
        <v>10665.555555555555</v>
      </c>
      <c r="S148" s="25">
        <f t="shared" si="21"/>
        <v>0</v>
      </c>
      <c r="W148">
        <f>IF(AND(P148&gt;='World Hubbert'!$N$9,P147&lt;'World Hubbert'!$N$9),'Data 1'!M148,0)</f>
        <v>0</v>
      </c>
      <c r="X148">
        <f>IF(AND(P148&gt;='World Hubbert'!$P$9,P147&lt;'World Hubbert'!$P$9),'Data 1'!M148,0)</f>
        <v>0</v>
      </c>
    </row>
    <row r="149" spans="13:24">
      <c r="M149">
        <f t="shared" si="18"/>
        <v>146</v>
      </c>
      <c r="N149">
        <f>MAX('World Hubbert'!$N$17*(1-(M149/'World Hubbert'!$N$18))*M149,0)</f>
        <v>10.732622222222222</v>
      </c>
      <c r="O149">
        <f t="shared" si="22"/>
        <v>9.3173874873697632E-2</v>
      </c>
      <c r="P149">
        <f t="shared" si="19"/>
        <v>1969.7697691515154</v>
      </c>
      <c r="Q149">
        <f t="shared" si="23"/>
        <v>1969</v>
      </c>
      <c r="R149" s="25">
        <f t="shared" si="20"/>
        <v>10732.622222222222</v>
      </c>
      <c r="S149" s="25">
        <f t="shared" si="21"/>
        <v>0</v>
      </c>
      <c r="W149">
        <f>IF(AND(P149&gt;='World Hubbert'!$N$9,P148&lt;'World Hubbert'!$N$9),'Data 1'!M149,0)</f>
        <v>0</v>
      </c>
      <c r="X149">
        <f>IF(AND(P149&gt;='World Hubbert'!$P$9,P148&lt;'World Hubbert'!$P$9),'Data 1'!M149,0)</f>
        <v>0</v>
      </c>
    </row>
    <row r="150" spans="13:24">
      <c r="M150">
        <f t="shared" si="18"/>
        <v>147</v>
      </c>
      <c r="N150">
        <f>MAX('World Hubbert'!$N$17*(1-(M150/'World Hubbert'!$N$18))*M150,0)</f>
        <v>10.7996</v>
      </c>
      <c r="O150">
        <f t="shared" si="22"/>
        <v>9.2596022074891662E-2</v>
      </c>
      <c r="P150">
        <f t="shared" si="19"/>
        <v>1969.8623651735904</v>
      </c>
      <c r="Q150">
        <f t="shared" si="23"/>
        <v>1969</v>
      </c>
      <c r="R150" s="25">
        <f t="shared" si="20"/>
        <v>10799.6</v>
      </c>
      <c r="S150" s="25">
        <f t="shared" si="21"/>
        <v>0</v>
      </c>
      <c r="W150">
        <f>IF(AND(P150&gt;='World Hubbert'!$N$9,P149&lt;'World Hubbert'!$N$9),'Data 1'!M150,0)</f>
        <v>0</v>
      </c>
      <c r="X150">
        <f>IF(AND(P150&gt;='World Hubbert'!$P$9,P149&lt;'World Hubbert'!$P$9),'Data 1'!M150,0)</f>
        <v>0</v>
      </c>
    </row>
    <row r="151" spans="13:24">
      <c r="M151">
        <f t="shared" si="18"/>
        <v>148</v>
      </c>
      <c r="N151">
        <f>MAX('World Hubbert'!$N$17*(1-(M151/'World Hubbert'!$N$18))*M151,0)</f>
        <v>10.866488888888888</v>
      </c>
      <c r="O151">
        <f t="shared" si="22"/>
        <v>9.2026045415875932E-2</v>
      </c>
      <c r="P151">
        <f t="shared" si="19"/>
        <v>1969.9543912190063</v>
      </c>
      <c r="Q151">
        <f t="shared" si="23"/>
        <v>1969</v>
      </c>
      <c r="R151" s="25">
        <f t="shared" si="20"/>
        <v>10866.488888888889</v>
      </c>
      <c r="S151" s="25">
        <f t="shared" si="21"/>
        <v>0</v>
      </c>
      <c r="W151">
        <f>IF(AND(P151&gt;='World Hubbert'!$N$9,P150&lt;'World Hubbert'!$N$9),'Data 1'!M151,0)</f>
        <v>0</v>
      </c>
      <c r="X151">
        <f>IF(AND(P151&gt;='World Hubbert'!$P$9,P150&lt;'World Hubbert'!$P$9),'Data 1'!M151,0)</f>
        <v>0</v>
      </c>
    </row>
    <row r="152" spans="13:24">
      <c r="M152">
        <f t="shared" si="18"/>
        <v>149</v>
      </c>
      <c r="N152">
        <f>MAX('World Hubbert'!$N$17*(1-(M152/'World Hubbert'!$N$18))*M152,0)</f>
        <v>10.933288888888889</v>
      </c>
      <c r="O152">
        <f t="shared" si="22"/>
        <v>9.1463786438156253E-2</v>
      </c>
      <c r="P152">
        <f t="shared" si="19"/>
        <v>1970.0458550054445</v>
      </c>
      <c r="Q152">
        <f t="shared" si="23"/>
        <v>1970</v>
      </c>
      <c r="R152" s="25">
        <f t="shared" si="20"/>
        <v>10933.288888888888</v>
      </c>
      <c r="S152" s="25">
        <f t="shared" si="21"/>
        <v>0</v>
      </c>
      <c r="W152">
        <f>IF(AND(P152&gt;='World Hubbert'!$N$9,P151&lt;'World Hubbert'!$N$9),'Data 1'!M152,0)</f>
        <v>0</v>
      </c>
      <c r="X152">
        <f>IF(AND(P152&gt;='World Hubbert'!$P$9,P151&lt;'World Hubbert'!$P$9),'Data 1'!M152,0)</f>
        <v>0</v>
      </c>
    </row>
    <row r="153" spans="13:24">
      <c r="M153">
        <f t="shared" si="18"/>
        <v>150</v>
      </c>
      <c r="N153">
        <f>MAX('World Hubbert'!$N$17*(1-(M153/'World Hubbert'!$N$18))*M153,0)</f>
        <v>11</v>
      </c>
      <c r="O153">
        <f t="shared" si="22"/>
        <v>9.0909090909090912E-2</v>
      </c>
      <c r="P153">
        <f t="shared" si="19"/>
        <v>1970.1367640963535</v>
      </c>
      <c r="Q153">
        <f t="shared" si="23"/>
        <v>1970</v>
      </c>
      <c r="R153" s="25">
        <f t="shared" si="20"/>
        <v>11000</v>
      </c>
      <c r="S153" s="25">
        <f t="shared" si="21"/>
        <v>0</v>
      </c>
      <c r="W153">
        <f>IF(AND(P153&gt;='World Hubbert'!$N$9,P152&lt;'World Hubbert'!$N$9),'Data 1'!M153,0)</f>
        <v>0</v>
      </c>
      <c r="X153">
        <f>IF(AND(P153&gt;='World Hubbert'!$P$9,P152&lt;'World Hubbert'!$P$9),'Data 1'!M153,0)</f>
        <v>0</v>
      </c>
    </row>
    <row r="154" spans="13:24">
      <c r="M154">
        <f t="shared" si="18"/>
        <v>151</v>
      </c>
      <c r="N154">
        <f>MAX('World Hubbert'!$N$17*(1-(M154/'World Hubbert'!$N$18))*M154,0)</f>
        <v>11.066622222222222</v>
      </c>
      <c r="O154">
        <f t="shared" si="22"/>
        <v>9.0361808681962585E-2</v>
      </c>
      <c r="P154">
        <f t="shared" si="19"/>
        <v>1970.2271259050356</v>
      </c>
      <c r="Q154">
        <f t="shared" si="23"/>
        <v>1970</v>
      </c>
      <c r="R154" s="25">
        <f t="shared" si="20"/>
        <v>11066.622222222222</v>
      </c>
      <c r="S154" s="25">
        <f t="shared" si="21"/>
        <v>0</v>
      </c>
      <c r="W154">
        <f>IF(AND(P154&gt;='World Hubbert'!$N$9,P153&lt;'World Hubbert'!$N$9),'Data 1'!M154,0)</f>
        <v>0</v>
      </c>
      <c r="X154">
        <f>IF(AND(P154&gt;='World Hubbert'!$P$9,P153&lt;'World Hubbert'!$P$9),'Data 1'!M154,0)</f>
        <v>0</v>
      </c>
    </row>
    <row r="155" spans="13:24">
      <c r="M155">
        <f t="shared" si="18"/>
        <v>152</v>
      </c>
      <c r="N155">
        <f>MAX('World Hubbert'!$N$17*(1-(M155/'World Hubbert'!$N$18))*M155,0)</f>
        <v>11.133155555555556</v>
      </c>
      <c r="O155">
        <f t="shared" si="22"/>
        <v>8.982179356157384E-2</v>
      </c>
      <c r="P155">
        <f t="shared" si="19"/>
        <v>1970.3169476985972</v>
      </c>
      <c r="Q155">
        <f t="shared" si="23"/>
        <v>1970</v>
      </c>
      <c r="R155" s="25">
        <f t="shared" si="20"/>
        <v>11133.155555555555</v>
      </c>
      <c r="S155" s="25">
        <f t="shared" si="21"/>
        <v>0</v>
      </c>
      <c r="W155">
        <f>IF(AND(P155&gt;='World Hubbert'!$N$9,P154&lt;'World Hubbert'!$N$9),'Data 1'!M155,0)</f>
        <v>0</v>
      </c>
      <c r="X155">
        <f>IF(AND(P155&gt;='World Hubbert'!$P$9,P154&lt;'World Hubbert'!$P$9),'Data 1'!M155,0)</f>
        <v>0</v>
      </c>
    </row>
    <row r="156" spans="13:24">
      <c r="M156">
        <f t="shared" si="18"/>
        <v>153</v>
      </c>
      <c r="N156">
        <f>MAX('World Hubbert'!$N$17*(1-(M156/'World Hubbert'!$N$18))*M156,0)</f>
        <v>11.1996</v>
      </c>
      <c r="O156">
        <f t="shared" si="22"/>
        <v>8.9288903175113399E-2</v>
      </c>
      <c r="P156">
        <f t="shared" si="19"/>
        <v>1970.4062366017724</v>
      </c>
      <c r="Q156">
        <f t="shared" si="23"/>
        <v>1970</v>
      </c>
      <c r="R156" s="25">
        <f t="shared" si="20"/>
        <v>11199.6</v>
      </c>
      <c r="S156" s="25">
        <f t="shared" si="21"/>
        <v>0</v>
      </c>
      <c r="W156">
        <f>IF(AND(P156&gt;='World Hubbert'!$N$9,P155&lt;'World Hubbert'!$N$9),'Data 1'!M156,0)</f>
        <v>0</v>
      </c>
      <c r="X156">
        <f>IF(AND(P156&gt;='World Hubbert'!$P$9,P155&lt;'World Hubbert'!$P$9),'Data 1'!M156,0)</f>
        <v>0</v>
      </c>
    </row>
    <row r="157" spans="13:24">
      <c r="M157">
        <f t="shared" si="18"/>
        <v>154</v>
      </c>
      <c r="N157">
        <f>MAX('World Hubbert'!$N$17*(1-(M157/'World Hubbert'!$N$18))*M157,0)</f>
        <v>11.265955555555555</v>
      </c>
      <c r="O157">
        <f t="shared" si="22"/>
        <v>8.8762998848053526E-2</v>
      </c>
      <c r="P157">
        <f t="shared" si="19"/>
        <v>1970.4949996006205</v>
      </c>
      <c r="Q157">
        <f t="shared" si="23"/>
        <v>1970</v>
      </c>
      <c r="R157" s="25">
        <f t="shared" si="20"/>
        <v>11265.955555555554</v>
      </c>
      <c r="S157" s="25">
        <f t="shared" si="21"/>
        <v>0</v>
      </c>
      <c r="W157">
        <f>IF(AND(P157&gt;='World Hubbert'!$N$9,P156&lt;'World Hubbert'!$N$9),'Data 1'!M157,0)</f>
        <v>0</v>
      </c>
      <c r="X157">
        <f>IF(AND(P157&gt;='World Hubbert'!$P$9,P156&lt;'World Hubbert'!$P$9),'Data 1'!M157,0)</f>
        <v>0</v>
      </c>
    </row>
    <row r="158" spans="13:24">
      <c r="M158">
        <f t="shared" si="18"/>
        <v>155</v>
      </c>
      <c r="N158">
        <f>MAX('World Hubbert'!$N$17*(1-(M158/'World Hubbert'!$N$18))*M158,0)</f>
        <v>11.332222222222223</v>
      </c>
      <c r="O158">
        <f t="shared" si="22"/>
        <v>8.8243945484851455E-2</v>
      </c>
      <c r="P158">
        <f t="shared" si="19"/>
        <v>1970.5832435461055</v>
      </c>
      <c r="Q158">
        <f t="shared" si="23"/>
        <v>1970</v>
      </c>
      <c r="R158" s="25">
        <f t="shared" si="20"/>
        <v>11332.222222222223</v>
      </c>
      <c r="S158" s="25">
        <f t="shared" si="21"/>
        <v>0</v>
      </c>
      <c r="W158">
        <f>IF(AND(P158&gt;='World Hubbert'!$N$9,P157&lt;'World Hubbert'!$N$9),'Data 1'!M158,0)</f>
        <v>0</v>
      </c>
      <c r="X158">
        <f>IF(AND(P158&gt;='World Hubbert'!$P$9,P157&lt;'World Hubbert'!$P$9),'Data 1'!M158,0)</f>
        <v>0</v>
      </c>
    </row>
    <row r="159" spans="13:24">
      <c r="M159">
        <f t="shared" si="18"/>
        <v>156</v>
      </c>
      <c r="N159">
        <f>MAX('World Hubbert'!$N$17*(1-(M159/'World Hubbert'!$N$18))*M159,0)</f>
        <v>11.398400000000001</v>
      </c>
      <c r="O159">
        <f t="shared" si="22"/>
        <v>8.7731611454239189E-2</v>
      </c>
      <c r="P159">
        <f t="shared" si="19"/>
        <v>1970.6709751575597</v>
      </c>
      <c r="Q159">
        <f t="shared" si="23"/>
        <v>1970</v>
      </c>
      <c r="R159" s="25">
        <f t="shared" si="20"/>
        <v>11398.4</v>
      </c>
      <c r="S159" s="25">
        <f t="shared" si="21"/>
        <v>0</v>
      </c>
      <c r="W159">
        <f>IF(AND(P159&gt;='World Hubbert'!$N$9,P158&lt;'World Hubbert'!$N$9),'Data 1'!M159,0)</f>
        <v>0</v>
      </c>
      <c r="X159">
        <f>IF(AND(P159&gt;='World Hubbert'!$P$9,P158&lt;'World Hubbert'!$P$9),'Data 1'!M159,0)</f>
        <v>0</v>
      </c>
    </row>
    <row r="160" spans="13:24">
      <c r="M160">
        <f t="shared" si="18"/>
        <v>157</v>
      </c>
      <c r="N160">
        <f>MAX('World Hubbert'!$N$17*(1-(M160/'World Hubbert'!$N$18))*M160,0)</f>
        <v>11.464488888888889</v>
      </c>
      <c r="O160">
        <f t="shared" si="22"/>
        <v>8.7225868478897156E-2</v>
      </c>
      <c r="P160">
        <f t="shared" si="19"/>
        <v>1970.7582010260387</v>
      </c>
      <c r="Q160">
        <f t="shared" si="23"/>
        <v>1970</v>
      </c>
      <c r="R160" s="25">
        <f t="shared" si="20"/>
        <v>11464.488888888889</v>
      </c>
      <c r="S160" s="25">
        <f t="shared" si="21"/>
        <v>0</v>
      </c>
      <c r="W160">
        <f>IF(AND(P160&gt;='World Hubbert'!$N$9,P159&lt;'World Hubbert'!$N$9),'Data 1'!M160,0)</f>
        <v>0</v>
      </c>
      <c r="X160">
        <f>IF(AND(P160&gt;='World Hubbert'!$P$9,P159&lt;'World Hubbert'!$P$9),'Data 1'!M160,0)</f>
        <v>0</v>
      </c>
    </row>
    <row r="161" spans="13:24">
      <c r="M161">
        <f t="shared" si="18"/>
        <v>158</v>
      </c>
      <c r="N161">
        <f>MAX('World Hubbert'!$N$17*(1-(M161/'World Hubbert'!$N$18))*M161,0)</f>
        <v>11.53048888888889</v>
      </c>
      <c r="O161">
        <f t="shared" si="22"/>
        <v>8.6726591529317443E-2</v>
      </c>
      <c r="P161">
        <f t="shared" si="19"/>
        <v>1970.8449276175679</v>
      </c>
      <c r="Q161">
        <f t="shared" si="23"/>
        <v>1970</v>
      </c>
      <c r="R161" s="25">
        <f t="shared" si="20"/>
        <v>11530.488888888889</v>
      </c>
      <c r="S161" s="25">
        <f t="shared" si="21"/>
        <v>0</v>
      </c>
      <c r="W161">
        <f>IF(AND(P161&gt;='World Hubbert'!$N$9,P160&lt;'World Hubbert'!$N$9),'Data 1'!M161,0)</f>
        <v>0</v>
      </c>
      <c r="X161">
        <f>IF(AND(P161&gt;='World Hubbert'!$P$9,P160&lt;'World Hubbert'!$P$9),'Data 1'!M161,0)</f>
        <v>0</v>
      </c>
    </row>
    <row r="162" spans="13:24">
      <c r="M162">
        <f t="shared" si="18"/>
        <v>159</v>
      </c>
      <c r="N162">
        <f>MAX('World Hubbert'!$N$17*(1-(M162/'World Hubbert'!$N$18))*M162,0)</f>
        <v>11.596400000000001</v>
      </c>
      <c r="O162">
        <f t="shared" si="22"/>
        <v>8.6233658721672241E-2</v>
      </c>
      <c r="P162">
        <f t="shared" si="19"/>
        <v>1970.9311612762897</v>
      </c>
      <c r="Q162">
        <f t="shared" si="23"/>
        <v>1970</v>
      </c>
      <c r="R162" s="25">
        <f t="shared" si="20"/>
        <v>11596.400000000001</v>
      </c>
      <c r="S162" s="25">
        <f t="shared" si="21"/>
        <v>0</v>
      </c>
      <c r="W162">
        <f>IF(AND(P162&gt;='World Hubbert'!$N$9,P161&lt;'World Hubbert'!$N$9),'Data 1'!M162,0)</f>
        <v>0</v>
      </c>
      <c r="X162">
        <f>IF(AND(P162&gt;='World Hubbert'!$P$9,P161&lt;'World Hubbert'!$P$9),'Data 1'!M162,0)</f>
        <v>0</v>
      </c>
    </row>
    <row r="163" spans="13:24">
      <c r="M163">
        <f t="shared" si="18"/>
        <v>160</v>
      </c>
      <c r="N163">
        <f>MAX('World Hubbert'!$N$17*(1-(M163/'World Hubbert'!$N$18))*M163,0)</f>
        <v>11.662222222222223</v>
      </c>
      <c r="O163">
        <f t="shared" si="22"/>
        <v>8.5746951219512188E-2</v>
      </c>
      <c r="P163">
        <f t="shared" si="19"/>
        <v>1971.0169082275092</v>
      </c>
      <c r="Q163">
        <f t="shared" si="23"/>
        <v>1971</v>
      </c>
      <c r="R163" s="25">
        <f t="shared" si="20"/>
        <v>11662.222222222223</v>
      </c>
      <c r="S163" s="25">
        <f t="shared" si="21"/>
        <v>0</v>
      </c>
      <c r="W163">
        <f>IF(AND(P163&gt;='World Hubbert'!$N$9,P162&lt;'World Hubbert'!$N$9),'Data 1'!M163,0)</f>
        <v>0</v>
      </c>
      <c r="X163">
        <f>IF(AND(P163&gt;='World Hubbert'!$P$9,P162&lt;'World Hubbert'!$P$9),'Data 1'!M163,0)</f>
        <v>0</v>
      </c>
    </row>
    <row r="164" spans="13:24">
      <c r="M164">
        <f t="shared" si="18"/>
        <v>161</v>
      </c>
      <c r="N164">
        <f>MAX('World Hubbert'!$N$17*(1-(M164/'World Hubbert'!$N$18))*M164,0)</f>
        <v>11.727955555555557</v>
      </c>
      <c r="O164">
        <f t="shared" si="22"/>
        <v>8.5266353139128157E-2</v>
      </c>
      <c r="P164">
        <f t="shared" si="19"/>
        <v>1971.1021745806484</v>
      </c>
      <c r="Q164">
        <f t="shared" si="23"/>
        <v>1971</v>
      </c>
      <c r="R164" s="25">
        <f t="shared" si="20"/>
        <v>11727.955555555556</v>
      </c>
      <c r="S164" s="25">
        <f t="shared" si="21"/>
        <v>0</v>
      </c>
      <c r="W164">
        <f>IF(AND(P164&gt;='World Hubbert'!$N$9,P163&lt;'World Hubbert'!$N$9),'Data 1'!M164,0)</f>
        <v>0</v>
      </c>
      <c r="X164">
        <f>IF(AND(P164&gt;='World Hubbert'!$P$9,P163&lt;'World Hubbert'!$P$9),'Data 1'!M164,0)</f>
        <v>0</v>
      </c>
    </row>
    <row r="165" spans="13:24">
      <c r="M165">
        <f t="shared" si="18"/>
        <v>162</v>
      </c>
      <c r="N165">
        <f>MAX('World Hubbert'!$N$17*(1-(M165/'World Hubbert'!$N$18))*M165,0)</f>
        <v>11.793600000000001</v>
      </c>
      <c r="O165">
        <f t="shared" si="22"/>
        <v>8.4791751458418121E-2</v>
      </c>
      <c r="P165">
        <f t="shared" si="19"/>
        <v>1971.1869663321067</v>
      </c>
      <c r="Q165">
        <f t="shared" si="23"/>
        <v>1971</v>
      </c>
      <c r="R165" s="25">
        <f t="shared" si="20"/>
        <v>11793.600000000002</v>
      </c>
      <c r="S165" s="25">
        <f t="shared" si="21"/>
        <v>0</v>
      </c>
      <c r="W165">
        <f>IF(AND(P165&gt;='World Hubbert'!$N$9,P164&lt;'World Hubbert'!$N$9),'Data 1'!M165,0)</f>
        <v>0</v>
      </c>
      <c r="X165">
        <f>IF(AND(P165&gt;='World Hubbert'!$P$9,P164&lt;'World Hubbert'!$P$9),'Data 1'!M165,0)</f>
        <v>0</v>
      </c>
    </row>
    <row r="166" spans="13:24">
      <c r="M166">
        <f t="shared" si="18"/>
        <v>163</v>
      </c>
      <c r="N166">
        <f>MAX('World Hubbert'!$N$17*(1-(M166/'World Hubbert'!$N$18))*M166,0)</f>
        <v>11.859155555555557</v>
      </c>
      <c r="O166">
        <f t="shared" si="22"/>
        <v>8.4323035929108683E-2</v>
      </c>
      <c r="P166">
        <f t="shared" si="19"/>
        <v>1971.2712893680359</v>
      </c>
      <c r="Q166">
        <f t="shared" si="23"/>
        <v>1971</v>
      </c>
      <c r="R166" s="25">
        <f t="shared" si="20"/>
        <v>11859.155555555557</v>
      </c>
      <c r="S166" s="25">
        <f t="shared" si="21"/>
        <v>0</v>
      </c>
      <c r="W166">
        <f>IF(AND(P166&gt;='World Hubbert'!$N$9,P165&lt;'World Hubbert'!$N$9),'Data 1'!M166,0)</f>
        <v>0</v>
      </c>
      <c r="X166">
        <f>IF(AND(P166&gt;='World Hubbert'!$P$9,P165&lt;'World Hubbert'!$P$9),'Data 1'!M166,0)</f>
        <v>0</v>
      </c>
    </row>
    <row r="167" spans="13:24">
      <c r="M167">
        <f t="shared" si="18"/>
        <v>164</v>
      </c>
      <c r="N167">
        <f>MAX('World Hubbert'!$N$17*(1-(M167/'World Hubbert'!$N$18))*M167,0)</f>
        <v>11.924622222222222</v>
      </c>
      <c r="O167">
        <f t="shared" si="22"/>
        <v>8.3860098992187965E-2</v>
      </c>
      <c r="P167">
        <f t="shared" si="19"/>
        <v>1971.355149467028</v>
      </c>
      <c r="Q167">
        <f t="shared" si="23"/>
        <v>1971</v>
      </c>
      <c r="R167" s="25">
        <f t="shared" si="20"/>
        <v>11924.622222222222</v>
      </c>
      <c r="S167" s="25">
        <f t="shared" si="21"/>
        <v>0</v>
      </c>
      <c r="W167">
        <f>IF(AND(P167&gt;='World Hubbert'!$N$9,P166&lt;'World Hubbert'!$N$9),'Data 1'!M167,0)</f>
        <v>0</v>
      </c>
      <c r="X167">
        <f>IF(AND(P167&gt;='World Hubbert'!$P$9,P166&lt;'World Hubbert'!$P$9),'Data 1'!M167,0)</f>
        <v>0</v>
      </c>
    </row>
    <row r="168" spans="13:24">
      <c r="M168">
        <f t="shared" si="18"/>
        <v>165</v>
      </c>
      <c r="N168">
        <f>MAX('World Hubbert'!$N$17*(1-(M168/'World Hubbert'!$N$18))*M168,0)</f>
        <v>11.99</v>
      </c>
      <c r="O168">
        <f t="shared" si="22"/>
        <v>8.3402835696413671E-2</v>
      </c>
      <c r="P168">
        <f t="shared" si="19"/>
        <v>1971.4385523027245</v>
      </c>
      <c r="Q168">
        <f t="shared" si="23"/>
        <v>1971</v>
      </c>
      <c r="R168" s="25">
        <f t="shared" si="20"/>
        <v>11990</v>
      </c>
      <c r="S168" s="25">
        <f t="shared" si="21"/>
        <v>0</v>
      </c>
      <c r="W168">
        <f>IF(AND(P168&gt;='World Hubbert'!$N$9,P167&lt;'World Hubbert'!$N$9),'Data 1'!M168,0)</f>
        <v>0</v>
      </c>
      <c r="X168">
        <f>IF(AND(P168&gt;='World Hubbert'!$P$9,P167&lt;'World Hubbert'!$P$9),'Data 1'!M168,0)</f>
        <v>0</v>
      </c>
    </row>
    <row r="169" spans="13:24">
      <c r="M169">
        <f t="shared" si="18"/>
        <v>166</v>
      </c>
      <c r="N169">
        <f>MAX('World Hubbert'!$N$17*(1-(M169/'World Hubbert'!$N$18))*M169,0)</f>
        <v>12.05528888888889</v>
      </c>
      <c r="O169">
        <f t="shared" si="22"/>
        <v>8.2951143619766687E-2</v>
      </c>
      <c r="P169">
        <f t="shared" si="19"/>
        <v>1971.5215034463442</v>
      </c>
      <c r="Q169">
        <f t="shared" si="23"/>
        <v>1971</v>
      </c>
      <c r="R169" s="25">
        <f t="shared" si="20"/>
        <v>12055.28888888889</v>
      </c>
      <c r="S169" s="25">
        <f t="shared" si="21"/>
        <v>0</v>
      </c>
      <c r="W169">
        <f>IF(AND(P169&gt;='World Hubbert'!$N$9,P168&lt;'World Hubbert'!$N$9),'Data 1'!M169,0)</f>
        <v>0</v>
      </c>
      <c r="X169">
        <f>IF(AND(P169&gt;='World Hubbert'!$P$9,P168&lt;'World Hubbert'!$P$9),'Data 1'!M169,0)</f>
        <v>0</v>
      </c>
    </row>
    <row r="170" spans="13:24">
      <c r="M170">
        <f t="shared" si="18"/>
        <v>167</v>
      </c>
      <c r="N170">
        <f>MAX('World Hubbert'!$N$17*(1-(M170/'World Hubbert'!$N$18))*M170,0)</f>
        <v>12.12048888888889</v>
      </c>
      <c r="O170">
        <f t="shared" si="22"/>
        <v>8.250492279372669E-2</v>
      </c>
      <c r="P170">
        <f t="shared" si="19"/>
        <v>1971.604008369138</v>
      </c>
      <c r="Q170">
        <f t="shared" si="23"/>
        <v>1971</v>
      </c>
      <c r="R170" s="25">
        <f t="shared" si="20"/>
        <v>12120.488888888889</v>
      </c>
      <c r="S170" s="25">
        <f t="shared" si="21"/>
        <v>0</v>
      </c>
      <c r="W170">
        <f>IF(AND(P170&gt;='World Hubbert'!$N$9,P169&lt;'World Hubbert'!$N$9),'Data 1'!M170,0)</f>
        <v>0</v>
      </c>
      <c r="X170">
        <f>IF(AND(P170&gt;='World Hubbert'!$P$9,P169&lt;'World Hubbert'!$P$9),'Data 1'!M170,0)</f>
        <v>0</v>
      </c>
    </row>
    <row r="171" spans="13:24">
      <c r="M171">
        <f t="shared" si="18"/>
        <v>168</v>
      </c>
      <c r="N171">
        <f>MAX('World Hubbert'!$N$17*(1-(M171/'World Hubbert'!$N$18))*M171,0)</f>
        <v>12.185599999999999</v>
      </c>
      <c r="O171">
        <f t="shared" si="22"/>
        <v>8.2064075630252101E-2</v>
      </c>
      <c r="P171">
        <f t="shared" si="19"/>
        <v>1971.6860724447683</v>
      </c>
      <c r="Q171">
        <f t="shared" si="23"/>
        <v>1971</v>
      </c>
      <c r="R171" s="25">
        <f t="shared" si="20"/>
        <v>12185.599999999999</v>
      </c>
      <c r="S171" s="25">
        <f t="shared" si="21"/>
        <v>0</v>
      </c>
      <c r="W171">
        <f>IF(AND(P171&gt;='World Hubbert'!$N$9,P170&lt;'World Hubbert'!$N$9),'Data 1'!M171,0)</f>
        <v>0</v>
      </c>
      <c r="X171">
        <f>IF(AND(P171&gt;='World Hubbert'!$P$9,P170&lt;'World Hubbert'!$P$9),'Data 1'!M171,0)</f>
        <v>0</v>
      </c>
    </row>
    <row r="172" spans="13:24">
      <c r="M172">
        <f t="shared" si="18"/>
        <v>169</v>
      </c>
      <c r="N172">
        <f>MAX('World Hubbert'!$N$17*(1-(M172/'World Hubbert'!$N$18))*M172,0)</f>
        <v>12.250622222222223</v>
      </c>
      <c r="O172">
        <f t="shared" si="22"/>
        <v>8.1628506851352672E-2</v>
      </c>
      <c r="P172">
        <f t="shared" si="19"/>
        <v>1971.7677009516196</v>
      </c>
      <c r="Q172">
        <f t="shared" si="23"/>
        <v>1971</v>
      </c>
      <c r="R172" s="25">
        <f t="shared" si="20"/>
        <v>12250.622222222222</v>
      </c>
      <c r="S172" s="25">
        <f t="shared" si="21"/>
        <v>0</v>
      </c>
      <c r="W172">
        <f>IF(AND(P172&gt;='World Hubbert'!$N$9,P171&lt;'World Hubbert'!$N$9),'Data 1'!M172,0)</f>
        <v>0</v>
      </c>
      <c r="X172">
        <f>IF(AND(P172&gt;='World Hubbert'!$P$9,P171&lt;'World Hubbert'!$P$9),'Data 1'!M172,0)</f>
        <v>0</v>
      </c>
    </row>
    <row r="173" spans="13:24">
      <c r="M173">
        <f t="shared" si="18"/>
        <v>170</v>
      </c>
      <c r="N173">
        <f>MAX('World Hubbert'!$N$17*(1-(M173/'World Hubbert'!$N$18))*M173,0)</f>
        <v>12.315555555555557</v>
      </c>
      <c r="O173">
        <f t="shared" si="22"/>
        <v>8.1198123421147586E-2</v>
      </c>
      <c r="P173">
        <f t="shared" si="19"/>
        <v>1971.8488990750409</v>
      </c>
      <c r="Q173">
        <f t="shared" si="23"/>
        <v>1971</v>
      </c>
      <c r="R173" s="25">
        <f t="shared" si="20"/>
        <v>12315.555555555557</v>
      </c>
      <c r="S173" s="25">
        <f t="shared" si="21"/>
        <v>0</v>
      </c>
      <c r="W173">
        <f>IF(AND(P173&gt;='World Hubbert'!$N$9,P172&lt;'World Hubbert'!$N$9),'Data 1'!M173,0)</f>
        <v>0</v>
      </c>
      <c r="X173">
        <f>IF(AND(P173&gt;='World Hubbert'!$P$9,P172&lt;'World Hubbert'!$P$9),'Data 1'!M173,0)</f>
        <v>0</v>
      </c>
    </row>
    <row r="174" spans="13:24">
      <c r="M174">
        <f t="shared" si="18"/>
        <v>171</v>
      </c>
      <c r="N174">
        <f>MAX('World Hubbert'!$N$17*(1-(M174/'World Hubbert'!$N$18))*M174,0)</f>
        <v>12.380400000000002</v>
      </c>
      <c r="O174">
        <f t="shared" si="22"/>
        <v>8.0772834480307573E-2</v>
      </c>
      <c r="P174">
        <f t="shared" si="19"/>
        <v>1971.9296719095212</v>
      </c>
      <c r="Q174">
        <f t="shared" si="23"/>
        <v>1971</v>
      </c>
      <c r="R174" s="25">
        <f t="shared" si="20"/>
        <v>12380.400000000001</v>
      </c>
      <c r="S174" s="25">
        <f t="shared" si="21"/>
        <v>0</v>
      </c>
      <c r="W174">
        <f>IF(AND(P174&gt;='World Hubbert'!$N$9,P173&lt;'World Hubbert'!$N$9),'Data 1'!M174,0)</f>
        <v>0</v>
      </c>
      <c r="X174">
        <f>IF(AND(P174&gt;='World Hubbert'!$P$9,P173&lt;'World Hubbert'!$P$9),'Data 1'!M174,0)</f>
        <v>0</v>
      </c>
    </row>
    <row r="175" spans="13:24">
      <c r="M175">
        <f t="shared" si="18"/>
        <v>172</v>
      </c>
      <c r="N175">
        <f>MAX('World Hubbert'!$N$17*(1-(M175/'World Hubbert'!$N$18))*M175,0)</f>
        <v>12.445155555555555</v>
      </c>
      <c r="O175">
        <f t="shared" si="22"/>
        <v>8.0352551282783846E-2</v>
      </c>
      <c r="P175">
        <f t="shared" si="19"/>
        <v>1972.0100244608041</v>
      </c>
      <c r="Q175">
        <f t="shared" si="23"/>
        <v>1972</v>
      </c>
      <c r="R175" s="25">
        <f t="shared" si="20"/>
        <v>12445.155555555555</v>
      </c>
      <c r="S175" s="25">
        <f t="shared" si="21"/>
        <v>0</v>
      </c>
      <c r="W175">
        <f>IF(AND(P175&gt;='World Hubbert'!$N$9,P174&lt;'World Hubbert'!$N$9),'Data 1'!M175,0)</f>
        <v>0</v>
      </c>
      <c r="X175">
        <f>IF(AND(P175&gt;='World Hubbert'!$P$9,P174&lt;'World Hubbert'!$P$9),'Data 1'!M175,0)</f>
        <v>0</v>
      </c>
    </row>
    <row r="176" spans="13:24">
      <c r="M176">
        <f t="shared" si="18"/>
        <v>173</v>
      </c>
      <c r="N176">
        <f>MAX('World Hubbert'!$N$17*(1-(M176/'World Hubbert'!$N$18))*M176,0)</f>
        <v>12.509822222222221</v>
      </c>
      <c r="O176">
        <f t="shared" si="22"/>
        <v>7.9937187134731469E-2</v>
      </c>
      <c r="P176">
        <f t="shared" si="19"/>
        <v>1972.0899616479387</v>
      </c>
      <c r="Q176">
        <f t="shared" si="23"/>
        <v>1972</v>
      </c>
      <c r="R176" s="25">
        <f t="shared" si="20"/>
        <v>12509.822222222221</v>
      </c>
      <c r="S176" s="25">
        <f t="shared" si="21"/>
        <v>0</v>
      </c>
      <c r="W176">
        <f>IF(AND(P176&gt;='World Hubbert'!$N$9,P175&lt;'World Hubbert'!$N$9),'Data 1'!M176,0)</f>
        <v>0</v>
      </c>
      <c r="X176">
        <f>IF(AND(P176&gt;='World Hubbert'!$P$9,P175&lt;'World Hubbert'!$P$9),'Data 1'!M176,0)</f>
        <v>0</v>
      </c>
    </row>
    <row r="177" spans="13:24">
      <c r="M177">
        <f t="shared" si="18"/>
        <v>174</v>
      </c>
      <c r="N177">
        <f>MAX('World Hubbert'!$N$17*(1-(M177/'World Hubbert'!$N$18))*M177,0)</f>
        <v>12.574400000000001</v>
      </c>
      <c r="O177">
        <f t="shared" si="22"/>
        <v>7.9526657335538875E-2</v>
      </c>
      <c r="P177">
        <f t="shared" si="19"/>
        <v>1972.1694883052742</v>
      </c>
      <c r="Q177">
        <f t="shared" si="23"/>
        <v>1972</v>
      </c>
      <c r="R177" s="25">
        <f t="shared" si="20"/>
        <v>12574.400000000001</v>
      </c>
      <c r="S177" s="25">
        <f t="shared" si="21"/>
        <v>0</v>
      </c>
      <c r="W177">
        <f>IF(AND(P177&gt;='World Hubbert'!$N$9,P176&lt;'World Hubbert'!$N$9),'Data 1'!M177,0)</f>
        <v>0</v>
      </c>
      <c r="X177">
        <f>IF(AND(P177&gt;='World Hubbert'!$P$9,P176&lt;'World Hubbert'!$P$9),'Data 1'!M177,0)</f>
        <v>0</v>
      </c>
    </row>
    <row r="178" spans="13:24">
      <c r="M178">
        <f t="shared" si="18"/>
        <v>175</v>
      </c>
      <c r="N178">
        <f>MAX('World Hubbert'!$N$17*(1-(M178/'World Hubbert'!$N$18))*M178,0)</f>
        <v>12.638888888888889</v>
      </c>
      <c r="O178">
        <f t="shared" si="22"/>
        <v>7.9120879120879117E-2</v>
      </c>
      <c r="P178">
        <f t="shared" si="19"/>
        <v>1972.248609184395</v>
      </c>
      <c r="Q178">
        <f t="shared" si="23"/>
        <v>1972</v>
      </c>
      <c r="R178" s="25">
        <f t="shared" si="20"/>
        <v>12638.888888888889</v>
      </c>
      <c r="S178" s="25">
        <f t="shared" si="21"/>
        <v>0</v>
      </c>
      <c r="W178">
        <f>IF(AND(P178&gt;='World Hubbert'!$N$9,P177&lt;'World Hubbert'!$N$9),'Data 1'!M178,0)</f>
        <v>0</v>
      </c>
      <c r="X178">
        <f>IF(AND(P178&gt;='World Hubbert'!$P$9,P177&lt;'World Hubbert'!$P$9),'Data 1'!M178,0)</f>
        <v>0</v>
      </c>
    </row>
    <row r="179" spans="13:24">
      <c r="M179">
        <f t="shared" si="18"/>
        <v>176</v>
      </c>
      <c r="N179">
        <f>MAX('World Hubbert'!$N$17*(1-(M179/'World Hubbert'!$N$18))*M179,0)</f>
        <v>12.70328888888889</v>
      </c>
      <c r="O179">
        <f t="shared" si="22"/>
        <v>7.8719771607702632E-2</v>
      </c>
      <c r="P179">
        <f t="shared" si="19"/>
        <v>1972.3273289560027</v>
      </c>
      <c r="Q179">
        <f t="shared" si="23"/>
        <v>1972</v>
      </c>
      <c r="R179" s="25">
        <f t="shared" si="20"/>
        <v>12703.28888888889</v>
      </c>
      <c r="S179" s="25">
        <f t="shared" si="21"/>
        <v>0</v>
      </c>
      <c r="W179">
        <f>IF(AND(P179&gt;='World Hubbert'!$N$9,P178&lt;'World Hubbert'!$N$9),'Data 1'!M179,0)</f>
        <v>0</v>
      </c>
      <c r="X179">
        <f>IF(AND(P179&gt;='World Hubbert'!$P$9,P178&lt;'World Hubbert'!$P$9),'Data 1'!M179,0)</f>
        <v>0</v>
      </c>
    </row>
    <row r="180" spans="13:24">
      <c r="M180">
        <f t="shared" si="18"/>
        <v>177</v>
      </c>
      <c r="N180">
        <f>MAX('World Hubbert'!$N$17*(1-(M180/'World Hubbert'!$N$18))*M180,0)</f>
        <v>12.767599999999998</v>
      </c>
      <c r="O180">
        <f t="shared" si="22"/>
        <v>7.8323255741094652E-2</v>
      </c>
      <c r="P180">
        <f t="shared" si="19"/>
        <v>1972.4056522117437</v>
      </c>
      <c r="Q180">
        <f t="shared" si="23"/>
        <v>1972</v>
      </c>
      <c r="R180" s="25">
        <f t="shared" si="20"/>
        <v>12767.599999999999</v>
      </c>
      <c r="S180" s="25">
        <f t="shared" si="21"/>
        <v>0</v>
      </c>
      <c r="W180">
        <f>IF(AND(P180&gt;='World Hubbert'!$N$9,P179&lt;'World Hubbert'!$N$9),'Data 1'!M180,0)</f>
        <v>0</v>
      </c>
      <c r="X180">
        <f>IF(AND(P180&gt;='World Hubbert'!$P$9,P179&lt;'World Hubbert'!$P$9),'Data 1'!M180,0)</f>
        <v>0</v>
      </c>
    </row>
    <row r="181" spans="13:24">
      <c r="M181">
        <f t="shared" si="18"/>
        <v>178</v>
      </c>
      <c r="N181">
        <f>MAX('World Hubbert'!$N$17*(1-(M181/'World Hubbert'!$N$18))*M181,0)</f>
        <v>12.831822222222222</v>
      </c>
      <c r="O181">
        <f t="shared" si="22"/>
        <v>7.7931254242923839E-2</v>
      </c>
      <c r="P181">
        <f t="shared" si="19"/>
        <v>1972.4835834659866</v>
      </c>
      <c r="Q181">
        <f t="shared" si="23"/>
        <v>1972</v>
      </c>
      <c r="R181" s="25">
        <f t="shared" si="20"/>
        <v>12831.822222222221</v>
      </c>
      <c r="S181" s="25">
        <f t="shared" si="21"/>
        <v>0</v>
      </c>
      <c r="W181">
        <f>IF(AND(P181&gt;='World Hubbert'!$N$9,P180&lt;'World Hubbert'!$N$9),'Data 1'!M181,0)</f>
        <v>0</v>
      </c>
      <c r="X181">
        <f>IF(AND(P181&gt;='World Hubbert'!$P$9,P180&lt;'World Hubbert'!$P$9),'Data 1'!M181,0)</f>
        <v>0</v>
      </c>
    </row>
    <row r="182" spans="13:24">
      <c r="M182">
        <f t="shared" si="18"/>
        <v>179</v>
      </c>
      <c r="N182">
        <f>MAX('World Hubbert'!$N$17*(1-(M182/'World Hubbert'!$N$18))*M182,0)</f>
        <v>12.895955555555558</v>
      </c>
      <c r="O182">
        <f t="shared" si="22"/>
        <v>7.7543691562212427E-2</v>
      </c>
      <c r="P182">
        <f t="shared" si="19"/>
        <v>1972.5611271575488</v>
      </c>
      <c r="Q182">
        <f t="shared" si="23"/>
        <v>1972</v>
      </c>
      <c r="R182" s="25">
        <f t="shared" si="20"/>
        <v>12895.955555555558</v>
      </c>
      <c r="S182" s="25">
        <f t="shared" si="21"/>
        <v>0</v>
      </c>
      <c r="W182">
        <f>IF(AND(P182&gt;='World Hubbert'!$N$9,P181&lt;'World Hubbert'!$N$9),'Data 1'!M182,0)</f>
        <v>0</v>
      </c>
      <c r="X182">
        <f>IF(AND(P182&gt;='World Hubbert'!$P$9,P181&lt;'World Hubbert'!$P$9),'Data 1'!M182,0)</f>
        <v>0</v>
      </c>
    </row>
    <row r="183" spans="13:24">
      <c r="M183">
        <f t="shared" ref="M183:M246" si="24">M182+1</f>
        <v>180</v>
      </c>
      <c r="N183">
        <f>MAX('World Hubbert'!$N$17*(1-(M183/'World Hubbert'!$N$18))*M183,0)</f>
        <v>12.96</v>
      </c>
      <c r="O183">
        <f t="shared" si="22"/>
        <v>7.716049382716049E-2</v>
      </c>
      <c r="P183">
        <f t="shared" ref="P183:P246" si="25">P184-O184</f>
        <v>1972.638287651376</v>
      </c>
      <c r="Q183">
        <f t="shared" si="23"/>
        <v>1972</v>
      </c>
      <c r="R183" s="25">
        <f t="shared" ref="R183:R246" si="26">IF(N183&gt;0,N183*1000,0)</f>
        <v>12960</v>
      </c>
      <c r="S183" s="25">
        <f t="shared" ref="S183:S246" si="27">IF(R183=$T$6,Q183,0)</f>
        <v>0</v>
      </c>
      <c r="W183">
        <f>IF(AND(P183&gt;='World Hubbert'!$N$9,P182&lt;'World Hubbert'!$N$9),'Data 1'!M183,0)</f>
        <v>0</v>
      </c>
      <c r="X183">
        <f>IF(AND(P183&gt;='World Hubbert'!$P$9,P182&lt;'World Hubbert'!$P$9),'Data 1'!M183,0)</f>
        <v>0</v>
      </c>
    </row>
    <row r="184" spans="13:24">
      <c r="M184">
        <f t="shared" si="24"/>
        <v>181</v>
      </c>
      <c r="N184">
        <f>MAX('World Hubbert'!$N$17*(1-(M184/'World Hubbert'!$N$18))*M184,0)</f>
        <v>13.023955555555558</v>
      </c>
      <c r="O184">
        <f t="shared" si="22"/>
        <v>7.6781588798760556E-2</v>
      </c>
      <c r="P184">
        <f t="shared" si="25"/>
        <v>1972.7150692401747</v>
      </c>
      <c r="Q184">
        <f t="shared" si="23"/>
        <v>1972</v>
      </c>
      <c r="R184" s="25">
        <f t="shared" si="26"/>
        <v>13023.955555555558</v>
      </c>
      <c r="S184" s="25">
        <f t="shared" si="27"/>
        <v>0</v>
      </c>
      <c r="W184">
        <f>IF(AND(P184&gt;='World Hubbert'!$N$9,P183&lt;'World Hubbert'!$N$9),'Data 1'!M184,0)</f>
        <v>0</v>
      </c>
      <c r="X184">
        <f>IF(AND(P184&gt;='World Hubbert'!$P$9,P183&lt;'World Hubbert'!$P$9),'Data 1'!M184,0)</f>
        <v>0</v>
      </c>
    </row>
    <row r="185" spans="13:24">
      <c r="M185">
        <f t="shared" si="24"/>
        <v>182</v>
      </c>
      <c r="N185">
        <f>MAX('World Hubbert'!$N$17*(1-(M185/'World Hubbert'!$N$18))*M185,0)</f>
        <v>13.087822222222222</v>
      </c>
      <c r="O185">
        <f t="shared" si="22"/>
        <v>7.6406905825941673E-2</v>
      </c>
      <c r="P185">
        <f t="shared" si="25"/>
        <v>1972.7914761460006</v>
      </c>
      <c r="Q185">
        <f t="shared" si="23"/>
        <v>1972</v>
      </c>
      <c r="R185" s="25">
        <f t="shared" si="26"/>
        <v>13087.822222222221</v>
      </c>
      <c r="S185" s="25">
        <f t="shared" si="27"/>
        <v>0</v>
      </c>
      <c r="W185">
        <f>IF(AND(P185&gt;='World Hubbert'!$N$9,P184&lt;'World Hubbert'!$N$9),'Data 1'!M185,0)</f>
        <v>0</v>
      </c>
      <c r="X185">
        <f>IF(AND(P185&gt;='World Hubbert'!$P$9,P184&lt;'World Hubbert'!$P$9),'Data 1'!M185,0)</f>
        <v>0</v>
      </c>
    </row>
    <row r="186" spans="13:24">
      <c r="M186">
        <f t="shared" si="24"/>
        <v>183</v>
      </c>
      <c r="N186">
        <f>MAX('World Hubbert'!$N$17*(1-(M186/'World Hubbert'!$N$18))*M186,0)</f>
        <v>13.151599999999998</v>
      </c>
      <c r="O186">
        <f t="shared" si="22"/>
        <v>7.6036375802183767E-2</v>
      </c>
      <c r="P186">
        <f t="shared" si="25"/>
        <v>1972.8675125218028</v>
      </c>
      <c r="Q186">
        <f t="shared" si="23"/>
        <v>1972</v>
      </c>
      <c r="R186" s="25">
        <f t="shared" si="26"/>
        <v>13151.599999999999</v>
      </c>
      <c r="S186" s="25">
        <f t="shared" si="27"/>
        <v>0</v>
      </c>
      <c r="W186">
        <f>IF(AND(P186&gt;='World Hubbert'!$N$9,P185&lt;'World Hubbert'!$N$9),'Data 1'!M186,0)</f>
        <v>0</v>
      </c>
      <c r="X186">
        <f>IF(AND(P186&gt;='World Hubbert'!$P$9,P185&lt;'World Hubbert'!$P$9),'Data 1'!M186,0)</f>
        <v>0</v>
      </c>
    </row>
    <row r="187" spans="13:24">
      <c r="M187">
        <f t="shared" si="24"/>
        <v>184</v>
      </c>
      <c r="N187">
        <f>MAX('World Hubbert'!$N$17*(1-(M187/'World Hubbert'!$N$18))*M187,0)</f>
        <v>13.215288888888889</v>
      </c>
      <c r="O187">
        <f t="shared" si="22"/>
        <v>7.5669931123547141E-2</v>
      </c>
      <c r="P187">
        <f t="shared" si="25"/>
        <v>1972.9431824529263</v>
      </c>
      <c r="Q187">
        <f t="shared" si="23"/>
        <v>1972</v>
      </c>
      <c r="R187" s="25">
        <f t="shared" si="26"/>
        <v>13215.288888888888</v>
      </c>
      <c r="S187" s="25">
        <f t="shared" si="27"/>
        <v>0</v>
      </c>
      <c r="W187">
        <f>IF(AND(P187&gt;='World Hubbert'!$N$9,P186&lt;'World Hubbert'!$N$9),'Data 1'!M187,0)</f>
        <v>0</v>
      </c>
      <c r="X187">
        <f>IF(AND(P187&gt;='World Hubbert'!$P$9,P186&lt;'World Hubbert'!$P$9),'Data 1'!M187,0)</f>
        <v>0</v>
      </c>
    </row>
    <row r="188" spans="13:24">
      <c r="M188">
        <f t="shared" si="24"/>
        <v>185</v>
      </c>
      <c r="N188">
        <f>MAX('World Hubbert'!$N$17*(1-(M188/'World Hubbert'!$N$18))*M188,0)</f>
        <v>13.27888888888889</v>
      </c>
      <c r="O188">
        <f t="shared" si="22"/>
        <v>7.530750564806292E-2</v>
      </c>
      <c r="P188">
        <f t="shared" si="25"/>
        <v>1973.0184899585743</v>
      </c>
      <c r="Q188">
        <f t="shared" si="23"/>
        <v>1973</v>
      </c>
      <c r="R188" s="25">
        <f t="shared" si="26"/>
        <v>13278.888888888891</v>
      </c>
      <c r="S188" s="25">
        <f t="shared" si="27"/>
        <v>0</v>
      </c>
      <c r="W188">
        <f>IF(AND(P188&gt;='World Hubbert'!$N$9,P187&lt;'World Hubbert'!$N$9),'Data 1'!M188,0)</f>
        <v>0</v>
      </c>
      <c r="X188">
        <f>IF(AND(P188&gt;='World Hubbert'!$P$9,P187&lt;'World Hubbert'!$P$9),'Data 1'!M188,0)</f>
        <v>0</v>
      </c>
    </row>
    <row r="189" spans="13:24">
      <c r="M189">
        <f t="shared" si="24"/>
        <v>186</v>
      </c>
      <c r="N189">
        <f>MAX('World Hubbert'!$N$17*(1-(M189/'World Hubbert'!$N$18))*M189,0)</f>
        <v>13.342400000000001</v>
      </c>
      <c r="O189">
        <f t="shared" si="22"/>
        <v>7.4949034656433614E-2</v>
      </c>
      <c r="P189">
        <f t="shared" si="25"/>
        <v>1973.0934389932306</v>
      </c>
      <c r="Q189">
        <f t="shared" si="23"/>
        <v>1973</v>
      </c>
      <c r="R189" s="25">
        <f t="shared" si="26"/>
        <v>13342.400000000001</v>
      </c>
      <c r="S189" s="25">
        <f t="shared" si="27"/>
        <v>0</v>
      </c>
      <c r="W189">
        <f>IF(AND(P189&gt;='World Hubbert'!$N$9,P188&lt;'World Hubbert'!$N$9),'Data 1'!M189,0)</f>
        <v>0</v>
      </c>
      <c r="X189">
        <f>IF(AND(P189&gt;='World Hubbert'!$P$9,P188&lt;'World Hubbert'!$P$9),'Data 1'!M189,0)</f>
        <v>0</v>
      </c>
    </row>
    <row r="190" spans="13:24">
      <c r="M190">
        <f t="shared" si="24"/>
        <v>187</v>
      </c>
      <c r="N190">
        <f>MAX('World Hubbert'!$N$17*(1-(M190/'World Hubbert'!$N$18))*M190,0)</f>
        <v>13.405822222222222</v>
      </c>
      <c r="O190">
        <f t="shared" si="22"/>
        <v>7.4594454813994585E-2</v>
      </c>
      <c r="P190">
        <f t="shared" si="25"/>
        <v>1973.1680334480445</v>
      </c>
      <c r="Q190">
        <f t="shared" si="23"/>
        <v>1973</v>
      </c>
      <c r="R190" s="25">
        <f t="shared" si="26"/>
        <v>13405.822222222221</v>
      </c>
      <c r="S190" s="25">
        <f t="shared" si="27"/>
        <v>0</v>
      </c>
      <c r="W190">
        <f>IF(AND(P190&gt;='World Hubbert'!$N$9,P189&lt;'World Hubbert'!$N$9),'Data 1'!M190,0)</f>
        <v>0</v>
      </c>
      <c r="X190">
        <f>IF(AND(P190&gt;='World Hubbert'!$P$9,P189&lt;'World Hubbert'!$P$9),'Data 1'!M190,0)</f>
        <v>0</v>
      </c>
    </row>
    <row r="191" spans="13:24">
      <c r="M191">
        <f t="shared" si="24"/>
        <v>188</v>
      </c>
      <c r="N191">
        <f>MAX('World Hubbert'!$N$17*(1-(M191/'World Hubbert'!$N$18))*M191,0)</f>
        <v>13.469155555555554</v>
      </c>
      <c r="O191">
        <f t="shared" si="22"/>
        <v>7.4243704133889449E-2</v>
      </c>
      <c r="P191">
        <f t="shared" si="25"/>
        <v>1973.2422771521783</v>
      </c>
      <c r="Q191">
        <f t="shared" si="23"/>
        <v>1973</v>
      </c>
      <c r="R191" s="25">
        <f t="shared" si="26"/>
        <v>13469.155555555555</v>
      </c>
      <c r="S191" s="25">
        <f t="shared" si="27"/>
        <v>0</v>
      </c>
      <c r="W191">
        <f>IF(AND(P191&gt;='World Hubbert'!$N$9,P190&lt;'World Hubbert'!$N$9),'Data 1'!M191,0)</f>
        <v>0</v>
      </c>
      <c r="X191">
        <f>IF(AND(P191&gt;='World Hubbert'!$P$9,P190&lt;'World Hubbert'!$P$9),'Data 1'!M191,0)</f>
        <v>0</v>
      </c>
    </row>
    <row r="192" spans="13:24">
      <c r="M192">
        <f t="shared" si="24"/>
        <v>189</v>
      </c>
      <c r="N192">
        <f>MAX('World Hubbert'!$N$17*(1-(M192/'World Hubbert'!$N$18))*M192,0)</f>
        <v>13.532399999999999</v>
      </c>
      <c r="O192">
        <f t="shared" si="22"/>
        <v>7.3896721941414681E-2</v>
      </c>
      <c r="P192">
        <f t="shared" si="25"/>
        <v>1973.3161738741196</v>
      </c>
      <c r="Q192">
        <f t="shared" si="23"/>
        <v>1973</v>
      </c>
      <c r="R192" s="25">
        <f t="shared" si="26"/>
        <v>13532.4</v>
      </c>
      <c r="S192" s="25">
        <f t="shared" si="27"/>
        <v>0</v>
      </c>
      <c r="W192">
        <f>IF(AND(P192&gt;='World Hubbert'!$N$9,P191&lt;'World Hubbert'!$N$9),'Data 1'!M192,0)</f>
        <v>0</v>
      </c>
      <c r="X192">
        <f>IF(AND(P192&gt;='World Hubbert'!$P$9,P191&lt;'World Hubbert'!$P$9),'Data 1'!M192,0)</f>
        <v>0</v>
      </c>
    </row>
    <row r="193" spans="13:24">
      <c r="M193">
        <f t="shared" si="24"/>
        <v>190</v>
      </c>
      <c r="N193">
        <f>MAX('World Hubbert'!$N$17*(1-(M193/'World Hubbert'!$N$18))*M193,0)</f>
        <v>13.595555555555558</v>
      </c>
      <c r="O193">
        <f t="shared" si="22"/>
        <v>7.3553448839490013E-2</v>
      </c>
      <c r="P193">
        <f t="shared" si="25"/>
        <v>1973.3897273229591</v>
      </c>
      <c r="Q193">
        <f t="shared" si="23"/>
        <v>1973</v>
      </c>
      <c r="R193" s="25">
        <f t="shared" si="26"/>
        <v>13595.555555555558</v>
      </c>
      <c r="S193" s="25">
        <f t="shared" si="27"/>
        <v>0</v>
      </c>
      <c r="W193">
        <f>IF(AND(P193&gt;='World Hubbert'!$N$9,P192&lt;'World Hubbert'!$N$9),'Data 1'!M193,0)</f>
        <v>0</v>
      </c>
      <c r="X193">
        <f>IF(AND(P193&gt;='World Hubbert'!$P$9,P192&lt;'World Hubbert'!$P$9),'Data 1'!M193,0)</f>
        <v>0</v>
      </c>
    </row>
    <row r="194" spans="13:24">
      <c r="M194">
        <f t="shared" si="24"/>
        <v>191</v>
      </c>
      <c r="N194">
        <f>MAX('World Hubbert'!$N$17*(1-(M194/'World Hubbert'!$N$18))*M194,0)</f>
        <v>13.658622222222222</v>
      </c>
      <c r="O194">
        <f t="shared" si="22"/>
        <v>7.32138266752137E-2</v>
      </c>
      <c r="P194">
        <f t="shared" si="25"/>
        <v>1973.4629411496342</v>
      </c>
      <c r="Q194">
        <f t="shared" si="23"/>
        <v>1973</v>
      </c>
      <c r="R194" s="25">
        <f t="shared" si="26"/>
        <v>13658.622222222222</v>
      </c>
      <c r="S194" s="25">
        <f t="shared" si="27"/>
        <v>0</v>
      </c>
      <c r="W194">
        <f>IF(AND(P194&gt;='World Hubbert'!$N$9,P193&lt;'World Hubbert'!$N$9),'Data 1'!M194,0)</f>
        <v>0</v>
      </c>
      <c r="X194">
        <f>IF(AND(P194&gt;='World Hubbert'!$P$9,P193&lt;'World Hubbert'!$P$9),'Data 1'!M194,0)</f>
        <v>0</v>
      </c>
    </row>
    <row r="195" spans="13:24">
      <c r="M195">
        <f t="shared" si="24"/>
        <v>192</v>
      </c>
      <c r="N195">
        <f>MAX('World Hubbert'!$N$17*(1-(M195/'World Hubbert'!$N$18))*M195,0)</f>
        <v>13.721599999999999</v>
      </c>
      <c r="O195">
        <f t="shared" si="22"/>
        <v>7.2877798507462691E-2</v>
      </c>
      <c r="P195">
        <f t="shared" si="25"/>
        <v>1973.5358189481417</v>
      </c>
      <c r="Q195">
        <f t="shared" si="23"/>
        <v>1973</v>
      </c>
      <c r="R195" s="25">
        <f t="shared" si="26"/>
        <v>13721.599999999999</v>
      </c>
      <c r="S195" s="25">
        <f t="shared" si="27"/>
        <v>0</v>
      </c>
      <c r="W195">
        <f>IF(AND(P195&gt;='World Hubbert'!$N$9,P194&lt;'World Hubbert'!$N$9),'Data 1'!M195,0)</f>
        <v>0</v>
      </c>
      <c r="X195">
        <f>IF(AND(P195&gt;='World Hubbert'!$P$9,P194&lt;'World Hubbert'!$P$9),'Data 1'!M195,0)</f>
        <v>0</v>
      </c>
    </row>
    <row r="196" spans="13:24">
      <c r="M196">
        <f t="shared" si="24"/>
        <v>193</v>
      </c>
      <c r="N196">
        <f>MAX('World Hubbert'!$N$17*(1-(M196/'World Hubbert'!$N$18))*M196,0)</f>
        <v>13.784488888888889</v>
      </c>
      <c r="O196">
        <f t="shared" si="22"/>
        <v>7.2545308575500317E-2</v>
      </c>
      <c r="P196">
        <f t="shared" si="25"/>
        <v>1973.6083642567171</v>
      </c>
      <c r="Q196">
        <f t="shared" si="23"/>
        <v>1973</v>
      </c>
      <c r="R196" s="25">
        <f t="shared" si="26"/>
        <v>13784.488888888889</v>
      </c>
      <c r="S196" s="25">
        <f t="shared" si="27"/>
        <v>0</v>
      </c>
      <c r="W196">
        <f>IF(AND(P196&gt;='World Hubbert'!$N$9,P195&lt;'World Hubbert'!$N$9),'Data 1'!M196,0)</f>
        <v>0</v>
      </c>
      <c r="X196">
        <f>IF(AND(P196&gt;='World Hubbert'!$P$9,P195&lt;'World Hubbert'!$P$9),'Data 1'!M196,0)</f>
        <v>0</v>
      </c>
    </row>
    <row r="197" spans="13:24">
      <c r="M197">
        <f t="shared" si="24"/>
        <v>194</v>
      </c>
      <c r="N197">
        <f>MAX('World Hubbert'!$N$17*(1-(M197/'World Hubbert'!$N$18))*M197,0)</f>
        <v>13.847288888888889</v>
      </c>
      <c r="O197">
        <f t="shared" ref="O197:O260" si="28">1/N197</f>
        <v>7.2216302268554772E-2</v>
      </c>
      <c r="P197">
        <f t="shared" si="25"/>
        <v>1973.6805805589856</v>
      </c>
      <c r="Q197">
        <f t="shared" ref="Q197:Q260" si="29">INT(P197)</f>
        <v>1973</v>
      </c>
      <c r="R197" s="25">
        <f t="shared" si="26"/>
        <v>13847.288888888888</v>
      </c>
      <c r="S197" s="25">
        <f t="shared" si="27"/>
        <v>0</v>
      </c>
      <c r="W197">
        <f>IF(AND(P197&gt;='World Hubbert'!$N$9,P196&lt;'World Hubbert'!$N$9),'Data 1'!M197,0)</f>
        <v>0</v>
      </c>
      <c r="X197">
        <f>IF(AND(P197&gt;='World Hubbert'!$P$9,P196&lt;'World Hubbert'!$P$9),'Data 1'!M197,0)</f>
        <v>0</v>
      </c>
    </row>
    <row r="198" spans="13:24">
      <c r="M198">
        <f t="shared" si="24"/>
        <v>195</v>
      </c>
      <c r="N198">
        <f>MAX('World Hubbert'!$N$17*(1-(M198/'World Hubbert'!$N$18))*M198,0)</f>
        <v>13.91</v>
      </c>
      <c r="O198">
        <f t="shared" si="28"/>
        <v>7.1890726096333568E-2</v>
      </c>
      <c r="P198">
        <f t="shared" si="25"/>
        <v>1973.752471285082</v>
      </c>
      <c r="Q198">
        <f t="shared" si="29"/>
        <v>1973</v>
      </c>
      <c r="R198" s="25">
        <f t="shared" si="26"/>
        <v>13910</v>
      </c>
      <c r="S198" s="25">
        <f t="shared" si="27"/>
        <v>0</v>
      </c>
      <c r="W198">
        <f>IF(AND(P198&gt;='World Hubbert'!$N$9,P197&lt;'World Hubbert'!$N$9),'Data 1'!M198,0)</f>
        <v>0</v>
      </c>
      <c r="X198">
        <f>IF(AND(P198&gt;='World Hubbert'!$P$9,P197&lt;'World Hubbert'!$P$9),'Data 1'!M198,0)</f>
        <v>0</v>
      </c>
    </row>
    <row r="199" spans="13:24">
      <c r="M199">
        <f t="shared" si="24"/>
        <v>196</v>
      </c>
      <c r="N199">
        <f>MAX('World Hubbert'!$N$17*(1-(M199/'World Hubbert'!$N$18))*M199,0)</f>
        <v>13.972622222222222</v>
      </c>
      <c r="O199">
        <f t="shared" si="28"/>
        <v>7.1568527660440737E-2</v>
      </c>
      <c r="P199">
        <f t="shared" si="25"/>
        <v>1973.8240398127425</v>
      </c>
      <c r="Q199">
        <f t="shared" si="29"/>
        <v>1973</v>
      </c>
      <c r="R199" s="25">
        <f t="shared" si="26"/>
        <v>13972.622222222222</v>
      </c>
      <c r="S199" s="25">
        <f t="shared" si="27"/>
        <v>0</v>
      </c>
      <c r="W199">
        <f>IF(AND(P199&gt;='World Hubbert'!$N$9,P198&lt;'World Hubbert'!$N$9),'Data 1'!M199,0)</f>
        <v>0</v>
      </c>
      <c r="X199">
        <f>IF(AND(P199&gt;='World Hubbert'!$P$9,P198&lt;'World Hubbert'!$P$9),'Data 1'!M199,0)</f>
        <v>0</v>
      </c>
    </row>
    <row r="200" spans="13:24">
      <c r="M200">
        <f t="shared" si="24"/>
        <v>197</v>
      </c>
      <c r="N200">
        <f>MAX('World Hubbert'!$N$17*(1-(M200/'World Hubbert'!$N$18))*M200,0)</f>
        <v>14.035155555555555</v>
      </c>
      <c r="O200">
        <f t="shared" si="28"/>
        <v>7.1249655626664479E-2</v>
      </c>
      <c r="P200">
        <f t="shared" si="25"/>
        <v>1973.8952894683691</v>
      </c>
      <c r="Q200">
        <f t="shared" si="29"/>
        <v>1973</v>
      </c>
      <c r="R200" s="25">
        <f t="shared" si="26"/>
        <v>14035.155555555555</v>
      </c>
      <c r="S200" s="25">
        <f t="shared" si="27"/>
        <v>0</v>
      </c>
      <c r="W200">
        <f>IF(AND(P200&gt;='World Hubbert'!$N$9,P199&lt;'World Hubbert'!$N$9),'Data 1'!M200,0)</f>
        <v>0</v>
      </c>
      <c r="X200">
        <f>IF(AND(P200&gt;='World Hubbert'!$P$9,P199&lt;'World Hubbert'!$P$9),'Data 1'!M200,0)</f>
        <v>0</v>
      </c>
    </row>
    <row r="201" spans="13:24">
      <c r="M201">
        <f t="shared" si="24"/>
        <v>198</v>
      </c>
      <c r="N201">
        <f>MAX('World Hubbert'!$N$17*(1-(M201/'World Hubbert'!$N$18))*M201,0)</f>
        <v>14.0976</v>
      </c>
      <c r="O201">
        <f t="shared" si="28"/>
        <v>7.0934059698104637E-2</v>
      </c>
      <c r="P201">
        <f t="shared" si="25"/>
        <v>1973.9662235280673</v>
      </c>
      <c r="Q201">
        <f t="shared" si="29"/>
        <v>1973</v>
      </c>
      <c r="R201" s="25">
        <f t="shared" si="26"/>
        <v>14097.6</v>
      </c>
      <c r="S201" s="25">
        <f t="shared" si="27"/>
        <v>0</v>
      </c>
      <c r="W201">
        <f>IF(AND(P201&gt;='World Hubbert'!$N$9,P200&lt;'World Hubbert'!$N$9),'Data 1'!M201,0)</f>
        <v>0</v>
      </c>
      <c r="X201">
        <f>IF(AND(P201&gt;='World Hubbert'!$P$9,P200&lt;'World Hubbert'!$P$9),'Data 1'!M201,0)</f>
        <v>0</v>
      </c>
    </row>
    <row r="202" spans="13:24">
      <c r="M202">
        <f t="shared" si="24"/>
        <v>199</v>
      </c>
      <c r="N202">
        <f>MAX('World Hubbert'!$N$17*(1-(M202/'World Hubbert'!$N$18))*M202,0)</f>
        <v>14.159955555555555</v>
      </c>
      <c r="O202">
        <f t="shared" si="28"/>
        <v>7.0621690589110456E-2</v>
      </c>
      <c r="P202">
        <f t="shared" si="25"/>
        <v>1974.0368452186565</v>
      </c>
      <c r="Q202">
        <f t="shared" si="29"/>
        <v>1974</v>
      </c>
      <c r="R202" s="25">
        <f t="shared" si="26"/>
        <v>14159.955555555556</v>
      </c>
      <c r="S202" s="25">
        <f t="shared" si="27"/>
        <v>0</v>
      </c>
      <c r="W202">
        <f>IF(AND(P202&gt;='World Hubbert'!$N$9,P201&lt;'World Hubbert'!$N$9),'Data 1'!M202,0)</f>
        <v>0</v>
      </c>
      <c r="X202">
        <f>IF(AND(P202&gt;='World Hubbert'!$P$9,P201&lt;'World Hubbert'!$P$9),'Data 1'!M202,0)</f>
        <v>0</v>
      </c>
    </row>
    <row r="203" spans="13:24">
      <c r="M203">
        <f t="shared" si="24"/>
        <v>200</v>
      </c>
      <c r="N203">
        <f>MAX('World Hubbert'!$N$17*(1-(M203/'World Hubbert'!$N$18))*M203,0)</f>
        <v>14.222222222222221</v>
      </c>
      <c r="O203">
        <f t="shared" si="28"/>
        <v>7.03125E-2</v>
      </c>
      <c r="P203">
        <f t="shared" si="25"/>
        <v>1974.1071577186565</v>
      </c>
      <c r="Q203">
        <f t="shared" si="29"/>
        <v>1974</v>
      </c>
      <c r="R203" s="25">
        <f t="shared" si="26"/>
        <v>14222.222222222221</v>
      </c>
      <c r="S203" s="25">
        <f t="shared" si="27"/>
        <v>0</v>
      </c>
      <c r="W203">
        <f>IF(AND(P203&gt;='World Hubbert'!$N$9,P202&lt;'World Hubbert'!$N$9),'Data 1'!M203,0)</f>
        <v>0</v>
      </c>
      <c r="X203">
        <f>IF(AND(P203&gt;='World Hubbert'!$P$9,P202&lt;'World Hubbert'!$P$9),'Data 1'!M203,0)</f>
        <v>0</v>
      </c>
    </row>
    <row r="204" spans="13:24">
      <c r="M204">
        <f t="shared" si="24"/>
        <v>201</v>
      </c>
      <c r="N204">
        <f>MAX('World Hubbert'!$N$17*(1-(M204/'World Hubbert'!$N$18))*M204,0)</f>
        <v>14.2844</v>
      </c>
      <c r="O204">
        <f t="shared" si="28"/>
        <v>7.0006440592534511E-2</v>
      </c>
      <c r="P204">
        <f t="shared" si="25"/>
        <v>1974.1771641592491</v>
      </c>
      <c r="Q204">
        <f t="shared" si="29"/>
        <v>1974</v>
      </c>
      <c r="R204" s="25">
        <f t="shared" si="26"/>
        <v>14284.4</v>
      </c>
      <c r="S204" s="25">
        <f t="shared" si="27"/>
        <v>0</v>
      </c>
      <c r="W204">
        <f>IF(AND(P204&gt;='World Hubbert'!$N$9,P203&lt;'World Hubbert'!$N$9),'Data 1'!M204,0)</f>
        <v>0</v>
      </c>
      <c r="X204">
        <f>IF(AND(P204&gt;='World Hubbert'!$P$9,P203&lt;'World Hubbert'!$P$9),'Data 1'!M204,0)</f>
        <v>0</v>
      </c>
    </row>
    <row r="205" spans="13:24">
      <c r="M205">
        <f t="shared" si="24"/>
        <v>202</v>
      </c>
      <c r="N205">
        <f>MAX('World Hubbert'!$N$17*(1-(M205/'World Hubbert'!$N$18))*M205,0)</f>
        <v>14.346488888888889</v>
      </c>
      <c r="O205">
        <f t="shared" si="28"/>
        <v>6.9703465966121023E-2</v>
      </c>
      <c r="P205">
        <f t="shared" si="25"/>
        <v>1974.2468676252151</v>
      </c>
      <c r="Q205">
        <f t="shared" si="29"/>
        <v>1974</v>
      </c>
      <c r="R205" s="25">
        <f t="shared" si="26"/>
        <v>14346.488888888889</v>
      </c>
      <c r="S205" s="25">
        <f t="shared" si="27"/>
        <v>0</v>
      </c>
      <c r="W205">
        <f>IF(AND(P205&gt;='World Hubbert'!$N$9,P204&lt;'World Hubbert'!$N$9),'Data 1'!M205,0)</f>
        <v>0</v>
      </c>
      <c r="X205">
        <f>IF(AND(P205&gt;='World Hubbert'!$P$9,P204&lt;'World Hubbert'!$P$9),'Data 1'!M205,0)</f>
        <v>0</v>
      </c>
    </row>
    <row r="206" spans="13:24">
      <c r="M206">
        <f t="shared" si="24"/>
        <v>203</v>
      </c>
      <c r="N206">
        <f>MAX('World Hubbert'!$N$17*(1-(M206/'World Hubbert'!$N$18))*M206,0)</f>
        <v>14.40848888888889</v>
      </c>
      <c r="O206">
        <f t="shared" si="28"/>
        <v>6.9403530634718422E-2</v>
      </c>
      <c r="P206">
        <f t="shared" si="25"/>
        <v>1974.3162711558498</v>
      </c>
      <c r="Q206">
        <f t="shared" si="29"/>
        <v>1974</v>
      </c>
      <c r="R206" s="25">
        <f t="shared" si="26"/>
        <v>14408.488888888889</v>
      </c>
      <c r="S206" s="25">
        <f t="shared" si="27"/>
        <v>0</v>
      </c>
      <c r="W206">
        <f>IF(AND(P206&gt;='World Hubbert'!$N$9,P205&lt;'World Hubbert'!$N$9),'Data 1'!M206,0)</f>
        <v>0</v>
      </c>
      <c r="X206">
        <f>IF(AND(P206&gt;='World Hubbert'!$P$9,P205&lt;'World Hubbert'!$P$9),'Data 1'!M206,0)</f>
        <v>0</v>
      </c>
    </row>
    <row r="207" spans="13:24">
      <c r="M207">
        <f t="shared" si="24"/>
        <v>204</v>
      </c>
      <c r="N207">
        <f>MAX('World Hubbert'!$N$17*(1-(M207/'World Hubbert'!$N$18))*M207,0)</f>
        <v>14.4704</v>
      </c>
      <c r="O207">
        <f t="shared" si="28"/>
        <v>6.9106590004422819E-2</v>
      </c>
      <c r="P207">
        <f t="shared" si="25"/>
        <v>1974.3853777458542</v>
      </c>
      <c r="Q207">
        <f t="shared" si="29"/>
        <v>1974</v>
      </c>
      <c r="R207" s="25">
        <f t="shared" si="26"/>
        <v>14470.4</v>
      </c>
      <c r="S207" s="25">
        <f t="shared" si="27"/>
        <v>0</v>
      </c>
      <c r="W207">
        <f>IF(AND(P207&gt;='World Hubbert'!$N$9,P206&lt;'World Hubbert'!$N$9),'Data 1'!M207,0)</f>
        <v>0</v>
      </c>
      <c r="X207">
        <f>IF(AND(P207&gt;='World Hubbert'!$P$9,P206&lt;'World Hubbert'!$P$9),'Data 1'!M207,0)</f>
        <v>0</v>
      </c>
    </row>
    <row r="208" spans="13:24">
      <c r="M208">
        <f t="shared" si="24"/>
        <v>205</v>
      </c>
      <c r="N208">
        <f>MAX('World Hubbert'!$N$17*(1-(M208/'World Hubbert'!$N$18))*M208,0)</f>
        <v>14.532222222222222</v>
      </c>
      <c r="O208">
        <f t="shared" si="28"/>
        <v>6.8812600351708844E-2</v>
      </c>
      <c r="P208">
        <f t="shared" si="25"/>
        <v>1974.4541903462059</v>
      </c>
      <c r="Q208">
        <f t="shared" si="29"/>
        <v>1974</v>
      </c>
      <c r="R208" s="25">
        <f t="shared" si="26"/>
        <v>14532.222222222223</v>
      </c>
      <c r="S208" s="25">
        <f t="shared" si="27"/>
        <v>0</v>
      </c>
      <c r="W208">
        <f>IF(AND(P208&gt;='World Hubbert'!$N$9,P207&lt;'World Hubbert'!$N$9),'Data 1'!M208,0)</f>
        <v>0</v>
      </c>
      <c r="X208">
        <f>IF(AND(P208&gt;='World Hubbert'!$P$9,P207&lt;'World Hubbert'!$P$9),'Data 1'!M208,0)</f>
        <v>0</v>
      </c>
    </row>
    <row r="209" spans="13:24">
      <c r="M209">
        <f t="shared" si="24"/>
        <v>206</v>
      </c>
      <c r="N209">
        <f>MAX('World Hubbert'!$N$17*(1-(M209/'World Hubbert'!$N$18))*M209,0)</f>
        <v>14.593955555555556</v>
      </c>
      <c r="O209">
        <f t="shared" si="28"/>
        <v>6.8521518802304754E-2</v>
      </c>
      <c r="P209">
        <f t="shared" si="25"/>
        <v>1974.5227118650082</v>
      </c>
      <c r="Q209">
        <f t="shared" si="29"/>
        <v>1974</v>
      </c>
      <c r="R209" s="25">
        <f t="shared" si="26"/>
        <v>14593.955555555556</v>
      </c>
      <c r="S209" s="25">
        <f t="shared" si="27"/>
        <v>0</v>
      </c>
      <c r="W209">
        <f>IF(AND(P209&gt;='World Hubbert'!$N$9,P208&lt;'World Hubbert'!$N$9),'Data 1'!M209,0)</f>
        <v>0</v>
      </c>
      <c r="X209">
        <f>IF(AND(P209&gt;='World Hubbert'!$P$9,P208&lt;'World Hubbert'!$P$9),'Data 1'!M209,0)</f>
        <v>0</v>
      </c>
    </row>
    <row r="210" spans="13:24">
      <c r="M210">
        <f t="shared" si="24"/>
        <v>207</v>
      </c>
      <c r="N210">
        <f>MAX('World Hubbert'!$N$17*(1-(M210/'World Hubbert'!$N$18))*M210,0)</f>
        <v>14.6556</v>
      </c>
      <c r="O210">
        <f t="shared" si="28"/>
        <v>6.823330331067988E-2</v>
      </c>
      <c r="P210">
        <f t="shared" si="25"/>
        <v>1974.590945168319</v>
      </c>
      <c r="Q210">
        <f t="shared" si="29"/>
        <v>1974</v>
      </c>
      <c r="R210" s="25">
        <f t="shared" si="26"/>
        <v>14655.6</v>
      </c>
      <c r="S210" s="25">
        <f t="shared" si="27"/>
        <v>0</v>
      </c>
      <c r="W210">
        <f>IF(AND(P210&gt;='World Hubbert'!$N$9,P209&lt;'World Hubbert'!$N$9),'Data 1'!M210,0)</f>
        <v>0</v>
      </c>
      <c r="X210">
        <f>IF(AND(P210&gt;='World Hubbert'!$P$9,P209&lt;'World Hubbert'!$P$9),'Data 1'!M210,0)</f>
        <v>0</v>
      </c>
    </row>
    <row r="211" spans="13:24">
      <c r="M211">
        <f t="shared" si="24"/>
        <v>208</v>
      </c>
      <c r="N211">
        <f>MAX('World Hubbert'!$N$17*(1-(M211/'World Hubbert'!$N$18))*M211,0)</f>
        <v>14.717155555555555</v>
      </c>
      <c r="O211">
        <f t="shared" si="28"/>
        <v>6.7947912640123703E-2</v>
      </c>
      <c r="P211">
        <f t="shared" si="25"/>
        <v>1974.6588930809592</v>
      </c>
      <c r="Q211">
        <f t="shared" si="29"/>
        <v>1974</v>
      </c>
      <c r="R211" s="25">
        <f t="shared" si="26"/>
        <v>14717.155555555555</v>
      </c>
      <c r="S211" s="25">
        <f t="shared" si="27"/>
        <v>0</v>
      </c>
      <c r="W211">
        <f>IF(AND(P211&gt;='World Hubbert'!$N$9,P210&lt;'World Hubbert'!$N$9),'Data 1'!M211,0)</f>
        <v>0</v>
      </c>
      <c r="X211">
        <f>IF(AND(P211&gt;='World Hubbert'!$P$9,P210&lt;'World Hubbert'!$P$9),'Data 1'!M211,0)</f>
        <v>0</v>
      </c>
    </row>
    <row r="212" spans="13:24">
      <c r="M212">
        <f t="shared" si="24"/>
        <v>209</v>
      </c>
      <c r="N212">
        <f>MAX('World Hubbert'!$N$17*(1-(M212/'World Hubbert'!$N$18))*M212,0)</f>
        <v>14.778622222222223</v>
      </c>
      <c r="O212">
        <f t="shared" si="28"/>
        <v>6.7665306343396917E-2</v>
      </c>
      <c r="P212">
        <f t="shared" si="25"/>
        <v>1974.7265583873025</v>
      </c>
      <c r="Q212">
        <f t="shared" si="29"/>
        <v>1974</v>
      </c>
      <c r="R212" s="25">
        <f t="shared" si="26"/>
        <v>14778.622222222224</v>
      </c>
      <c r="S212" s="25">
        <f t="shared" si="27"/>
        <v>0</v>
      </c>
      <c r="W212">
        <f>IF(AND(P212&gt;='World Hubbert'!$N$9,P211&lt;'World Hubbert'!$N$9),'Data 1'!M212,0)</f>
        <v>0</v>
      </c>
      <c r="X212">
        <f>IF(AND(P212&gt;='World Hubbert'!$P$9,P211&lt;'World Hubbert'!$P$9),'Data 1'!M212,0)</f>
        <v>0</v>
      </c>
    </row>
    <row r="213" spans="13:24">
      <c r="M213">
        <f t="shared" si="24"/>
        <v>210</v>
      </c>
      <c r="N213">
        <f>MAX('World Hubbert'!$N$17*(1-(M213/'World Hubbert'!$N$18))*M213,0)</f>
        <v>14.84</v>
      </c>
      <c r="O213">
        <f t="shared" si="28"/>
        <v>6.7385444743935305E-2</v>
      </c>
      <c r="P213">
        <f t="shared" si="25"/>
        <v>1974.7939438320464</v>
      </c>
      <c r="Q213">
        <f t="shared" si="29"/>
        <v>1974</v>
      </c>
      <c r="R213" s="25">
        <f t="shared" si="26"/>
        <v>14840</v>
      </c>
      <c r="S213" s="25">
        <f t="shared" si="27"/>
        <v>0</v>
      </c>
      <c r="W213">
        <f>IF(AND(P213&gt;='World Hubbert'!$N$9,P212&lt;'World Hubbert'!$N$9),'Data 1'!M213,0)</f>
        <v>0</v>
      </c>
      <c r="X213">
        <f>IF(AND(P213&gt;='World Hubbert'!$P$9,P212&lt;'World Hubbert'!$P$9),'Data 1'!M213,0)</f>
        <v>0</v>
      </c>
    </row>
    <row r="214" spans="13:24">
      <c r="M214">
        <f t="shared" si="24"/>
        <v>211</v>
      </c>
      <c r="N214">
        <f>MAX('World Hubbert'!$N$17*(1-(M214/'World Hubbert'!$N$18))*M214,0)</f>
        <v>14.901288888888889</v>
      </c>
      <c r="O214">
        <f t="shared" si="28"/>
        <v>6.7108288917588035E-2</v>
      </c>
      <c r="P214">
        <f t="shared" si="25"/>
        <v>1974.8610521209639</v>
      </c>
      <c r="Q214">
        <f t="shared" si="29"/>
        <v>1974</v>
      </c>
      <c r="R214" s="25">
        <f t="shared" si="26"/>
        <v>14901.288888888888</v>
      </c>
      <c r="S214" s="25">
        <f t="shared" si="27"/>
        <v>0</v>
      </c>
      <c r="W214">
        <f>IF(AND(P214&gt;='World Hubbert'!$N$9,P213&lt;'World Hubbert'!$N$9),'Data 1'!M214,0)</f>
        <v>0</v>
      </c>
      <c r="X214">
        <f>IF(AND(P214&gt;='World Hubbert'!$P$9,P213&lt;'World Hubbert'!$P$9),'Data 1'!M214,0)</f>
        <v>0</v>
      </c>
    </row>
    <row r="215" spans="13:24">
      <c r="M215">
        <f t="shared" si="24"/>
        <v>212</v>
      </c>
      <c r="N215">
        <f>MAX('World Hubbert'!$N$17*(1-(M215/'World Hubbert'!$N$18))*M215,0)</f>
        <v>14.96248888888889</v>
      </c>
      <c r="O215">
        <f t="shared" si="28"/>
        <v>6.6833800674872865E-2</v>
      </c>
      <c r="P215">
        <f t="shared" si="25"/>
        <v>1974.9278859216388</v>
      </c>
      <c r="Q215">
        <f t="shared" si="29"/>
        <v>1974</v>
      </c>
      <c r="R215" s="25">
        <f t="shared" si="26"/>
        <v>14962.488888888891</v>
      </c>
      <c r="S215" s="25">
        <f t="shared" si="27"/>
        <v>0</v>
      </c>
      <c r="W215">
        <f>IF(AND(P215&gt;='World Hubbert'!$N$9,P214&lt;'World Hubbert'!$N$9),'Data 1'!M215,0)</f>
        <v>0</v>
      </c>
      <c r="X215">
        <f>IF(AND(P215&gt;='World Hubbert'!$P$9,P214&lt;'World Hubbert'!$P$9),'Data 1'!M215,0)</f>
        <v>0</v>
      </c>
    </row>
    <row r="216" spans="13:24">
      <c r="M216">
        <f t="shared" si="24"/>
        <v>213</v>
      </c>
      <c r="N216">
        <f>MAX('World Hubbert'!$N$17*(1-(M216/'World Hubbert'!$N$18))*M216,0)</f>
        <v>15.0236</v>
      </c>
      <c r="O216">
        <f t="shared" si="28"/>
        <v>6.6561942543731198E-2</v>
      </c>
      <c r="P216">
        <f t="shared" si="25"/>
        <v>1974.9944478641826</v>
      </c>
      <c r="Q216">
        <f t="shared" si="29"/>
        <v>1974</v>
      </c>
      <c r="R216" s="25">
        <f t="shared" si="26"/>
        <v>15023.6</v>
      </c>
      <c r="S216" s="25">
        <f t="shared" si="27"/>
        <v>0</v>
      </c>
      <c r="W216">
        <f>IF(AND(P216&gt;='World Hubbert'!$N$9,P215&lt;'World Hubbert'!$N$9),'Data 1'!M216,0)</f>
        <v>0</v>
      </c>
      <c r="X216">
        <f>IF(AND(P216&gt;='World Hubbert'!$P$9,P215&lt;'World Hubbert'!$P$9),'Data 1'!M216,0)</f>
        <v>0</v>
      </c>
    </row>
    <row r="217" spans="13:24">
      <c r="M217">
        <f t="shared" si="24"/>
        <v>214</v>
      </c>
      <c r="N217">
        <f>MAX('World Hubbert'!$N$17*(1-(M217/'World Hubbert'!$N$18))*M217,0)</f>
        <v>15.084622222222222</v>
      </c>
      <c r="O217">
        <f t="shared" si="28"/>
        <v>6.6292677752766607E-2</v>
      </c>
      <c r="P217">
        <f t="shared" si="25"/>
        <v>1975.0607405419353</v>
      </c>
      <c r="Q217">
        <f t="shared" si="29"/>
        <v>1975</v>
      </c>
      <c r="R217" s="25">
        <f t="shared" si="26"/>
        <v>15084.622222222222</v>
      </c>
      <c r="S217" s="25">
        <f t="shared" si="27"/>
        <v>0</v>
      </c>
      <c r="W217">
        <f>IF(AND(P217&gt;='World Hubbert'!$N$9,P216&lt;'World Hubbert'!$N$9),'Data 1'!M217,0)</f>
        <v>0</v>
      </c>
      <c r="X217">
        <f>IF(AND(P217&gt;='World Hubbert'!$P$9,P216&lt;'World Hubbert'!$P$9),'Data 1'!M217,0)</f>
        <v>0</v>
      </c>
    </row>
    <row r="218" spans="13:24">
      <c r="M218">
        <f t="shared" si="24"/>
        <v>215</v>
      </c>
      <c r="N218">
        <f>MAX('World Hubbert'!$N$17*(1-(M218/'World Hubbert'!$N$18))*M218,0)</f>
        <v>15.145555555555557</v>
      </c>
      <c r="O218">
        <f t="shared" si="28"/>
        <v>6.6025970214951213E-2</v>
      </c>
      <c r="P218">
        <f t="shared" si="25"/>
        <v>1975.1267665121502</v>
      </c>
      <c r="Q218">
        <f t="shared" si="29"/>
        <v>1975</v>
      </c>
      <c r="R218" s="25">
        <f t="shared" si="26"/>
        <v>15145.555555555557</v>
      </c>
      <c r="S218" s="25">
        <f t="shared" si="27"/>
        <v>0</v>
      </c>
      <c r="W218">
        <f>IF(AND(P218&gt;='World Hubbert'!$N$9,P217&lt;'World Hubbert'!$N$9),'Data 1'!M218,0)</f>
        <v>0</v>
      </c>
      <c r="X218">
        <f>IF(AND(P218&gt;='World Hubbert'!$P$9,P217&lt;'World Hubbert'!$P$9),'Data 1'!M218,0)</f>
        <v>0</v>
      </c>
    </row>
    <row r="219" spans="13:24">
      <c r="M219">
        <f t="shared" si="24"/>
        <v>216</v>
      </c>
      <c r="N219">
        <f>MAX('World Hubbert'!$N$17*(1-(M219/'World Hubbert'!$N$18))*M219,0)</f>
        <v>15.2064</v>
      </c>
      <c r="O219">
        <f t="shared" si="28"/>
        <v>6.5761784511784507E-2</v>
      </c>
      <c r="P219">
        <f t="shared" si="25"/>
        <v>1975.192528296662</v>
      </c>
      <c r="Q219">
        <f t="shared" si="29"/>
        <v>1975</v>
      </c>
      <c r="R219" s="25">
        <f t="shared" si="26"/>
        <v>15206.4</v>
      </c>
      <c r="S219" s="25">
        <f t="shared" si="27"/>
        <v>0</v>
      </c>
      <c r="W219">
        <f>IF(AND(P219&gt;='World Hubbert'!$N$9,P218&lt;'World Hubbert'!$N$9),'Data 1'!M219,0)</f>
        <v>0</v>
      </c>
      <c r="X219">
        <f>IF(AND(P219&gt;='World Hubbert'!$P$9,P218&lt;'World Hubbert'!$P$9),'Data 1'!M219,0)</f>
        <v>0</v>
      </c>
    </row>
    <row r="220" spans="13:24">
      <c r="M220">
        <f t="shared" si="24"/>
        <v>217</v>
      </c>
      <c r="N220">
        <f>MAX('World Hubbert'!$N$17*(1-(M220/'World Hubbert'!$N$18))*M220,0)</f>
        <v>15.267155555555556</v>
      </c>
      <c r="O220">
        <f t="shared" si="28"/>
        <v>6.5500085877890371E-2</v>
      </c>
      <c r="P220">
        <f t="shared" si="25"/>
        <v>1975.2580283825398</v>
      </c>
      <c r="Q220">
        <f t="shared" si="29"/>
        <v>1975</v>
      </c>
      <c r="R220" s="25">
        <f t="shared" si="26"/>
        <v>15267.155555555557</v>
      </c>
      <c r="S220" s="25">
        <f t="shared" si="27"/>
        <v>0</v>
      </c>
      <c r="W220">
        <f>IF(AND(P220&gt;='World Hubbert'!$N$9,P219&lt;'World Hubbert'!$N$9),'Data 1'!M220,0)</f>
        <v>0</v>
      </c>
      <c r="X220">
        <f>IF(AND(P220&gt;='World Hubbert'!$P$9,P219&lt;'World Hubbert'!$P$9),'Data 1'!M220,0)</f>
        <v>0</v>
      </c>
    </row>
    <row r="221" spans="13:24">
      <c r="M221">
        <f t="shared" si="24"/>
        <v>218</v>
      </c>
      <c r="N221">
        <f>MAX('World Hubbert'!$N$17*(1-(M221/'World Hubbert'!$N$18))*M221,0)</f>
        <v>15.32782222222222</v>
      </c>
      <c r="O221">
        <f t="shared" si="28"/>
        <v>6.5240840186037888E-2</v>
      </c>
      <c r="P221">
        <f t="shared" si="25"/>
        <v>1975.3232692227259</v>
      </c>
      <c r="Q221">
        <f t="shared" si="29"/>
        <v>1975</v>
      </c>
      <c r="R221" s="25">
        <f t="shared" si="26"/>
        <v>15327.822222222221</v>
      </c>
      <c r="S221" s="25">
        <f t="shared" si="27"/>
        <v>0</v>
      </c>
      <c r="W221">
        <f>IF(AND(P221&gt;='World Hubbert'!$N$9,P220&lt;'World Hubbert'!$N$9),'Data 1'!M221,0)</f>
        <v>0</v>
      </c>
      <c r="X221">
        <f>IF(AND(P221&gt;='World Hubbert'!$P$9,P220&lt;'World Hubbert'!$P$9),'Data 1'!M221,0)</f>
        <v>0</v>
      </c>
    </row>
    <row r="222" spans="13:24">
      <c r="M222">
        <f t="shared" si="24"/>
        <v>219</v>
      </c>
      <c r="N222">
        <f>MAX('World Hubbert'!$N$17*(1-(M222/'World Hubbert'!$N$18))*M222,0)</f>
        <v>15.388400000000001</v>
      </c>
      <c r="O222">
        <f t="shared" si="28"/>
        <v>6.4984013932572582E-2</v>
      </c>
      <c r="P222">
        <f t="shared" si="25"/>
        <v>1975.3882532366586</v>
      </c>
      <c r="Q222">
        <f t="shared" si="29"/>
        <v>1975</v>
      </c>
      <c r="R222" s="25">
        <f t="shared" si="26"/>
        <v>15388.400000000001</v>
      </c>
      <c r="S222" s="25">
        <f t="shared" si="27"/>
        <v>0</v>
      </c>
      <c r="W222">
        <f>IF(AND(P222&gt;='World Hubbert'!$N$9,P221&lt;'World Hubbert'!$N$9),'Data 1'!M222,0)</f>
        <v>0</v>
      </c>
      <c r="X222">
        <f>IF(AND(P222&gt;='World Hubbert'!$P$9,P221&lt;'World Hubbert'!$P$9),'Data 1'!M222,0)</f>
        <v>0</v>
      </c>
    </row>
    <row r="223" spans="13:24">
      <c r="M223">
        <f t="shared" si="24"/>
        <v>220</v>
      </c>
      <c r="N223">
        <f>MAX('World Hubbert'!$N$17*(1-(M223/'World Hubbert'!$N$18))*M223,0)</f>
        <v>15.44888888888889</v>
      </c>
      <c r="O223">
        <f t="shared" si="28"/>
        <v>6.4729574223245101E-2</v>
      </c>
      <c r="P223">
        <f t="shared" si="25"/>
        <v>1975.4529828108818</v>
      </c>
      <c r="Q223">
        <f t="shared" si="29"/>
        <v>1975</v>
      </c>
      <c r="R223" s="25">
        <f t="shared" si="26"/>
        <v>15448.888888888891</v>
      </c>
      <c r="S223" s="25">
        <f t="shared" si="27"/>
        <v>0</v>
      </c>
      <c r="W223">
        <f>IF(AND(P223&gt;='World Hubbert'!$N$9,P222&lt;'World Hubbert'!$N$9),'Data 1'!M223,0)</f>
        <v>0</v>
      </c>
      <c r="X223">
        <f>IF(AND(P223&gt;='World Hubbert'!$P$9,P222&lt;'World Hubbert'!$P$9),'Data 1'!M223,0)</f>
        <v>0</v>
      </c>
    </row>
    <row r="224" spans="13:24">
      <c r="M224">
        <f t="shared" si="24"/>
        <v>221</v>
      </c>
      <c r="N224">
        <f>MAX('World Hubbert'!$N$17*(1-(M224/'World Hubbert'!$N$18))*M224,0)</f>
        <v>15.509288888888889</v>
      </c>
      <c r="O224">
        <f t="shared" si="28"/>
        <v>6.4477488759424453E-2</v>
      </c>
      <c r="P224">
        <f t="shared" si="25"/>
        <v>1975.5174602996412</v>
      </c>
      <c r="Q224">
        <f t="shared" si="29"/>
        <v>1975</v>
      </c>
      <c r="R224" s="25">
        <f t="shared" si="26"/>
        <v>15509.28888888889</v>
      </c>
      <c r="S224" s="25">
        <f t="shared" si="27"/>
        <v>0</v>
      </c>
      <c r="W224">
        <f>IF(AND(P224&gt;='World Hubbert'!$N$9,P223&lt;'World Hubbert'!$N$9),'Data 1'!M224,0)</f>
        <v>0</v>
      </c>
      <c r="X224">
        <f>IF(AND(P224&gt;='World Hubbert'!$P$9,P223&lt;'World Hubbert'!$P$9),'Data 1'!M224,0)</f>
        <v>0</v>
      </c>
    </row>
    <row r="225" spans="13:24">
      <c r="M225">
        <f t="shared" si="24"/>
        <v>222</v>
      </c>
      <c r="N225">
        <f>MAX('World Hubbert'!$N$17*(1-(M225/'World Hubbert'!$N$18))*M225,0)</f>
        <v>15.569600000000001</v>
      </c>
      <c r="O225">
        <f t="shared" si="28"/>
        <v>6.4227725824684001E-2</v>
      </c>
      <c r="P225">
        <f t="shared" si="25"/>
        <v>1975.5816880254658</v>
      </c>
      <c r="Q225">
        <f t="shared" si="29"/>
        <v>1975</v>
      </c>
      <c r="R225" s="25">
        <f t="shared" si="26"/>
        <v>15569.6</v>
      </c>
      <c r="S225" s="25">
        <f t="shared" si="27"/>
        <v>0</v>
      </c>
      <c r="W225">
        <f>IF(AND(P225&gt;='World Hubbert'!$N$9,P224&lt;'World Hubbert'!$N$9),'Data 1'!M225,0)</f>
        <v>0</v>
      </c>
      <c r="X225">
        <f>IF(AND(P225&gt;='World Hubbert'!$P$9,P224&lt;'World Hubbert'!$P$9),'Data 1'!M225,0)</f>
        <v>0</v>
      </c>
    </row>
    <row r="226" spans="13:24">
      <c r="M226">
        <f t="shared" si="24"/>
        <v>223</v>
      </c>
      <c r="N226">
        <f>MAX('World Hubbert'!$N$17*(1-(M226/'World Hubbert'!$N$18))*M226,0)</f>
        <v>15.62982222222222</v>
      </c>
      <c r="O226">
        <f t="shared" si="28"/>
        <v>6.3980254271748319E-2</v>
      </c>
      <c r="P226">
        <f t="shared" si="25"/>
        <v>1975.6456682797375</v>
      </c>
      <c r="Q226">
        <f t="shared" si="29"/>
        <v>1975</v>
      </c>
      <c r="R226" s="25">
        <f t="shared" si="26"/>
        <v>15629.822222222219</v>
      </c>
      <c r="S226" s="25">
        <f t="shared" si="27"/>
        <v>0</v>
      </c>
      <c r="W226">
        <f>IF(AND(P226&gt;='World Hubbert'!$N$9,P225&lt;'World Hubbert'!$N$9),'Data 1'!M226,0)</f>
        <v>0</v>
      </c>
      <c r="X226">
        <f>IF(AND(P226&gt;='World Hubbert'!$P$9,P225&lt;'World Hubbert'!$P$9),'Data 1'!M226,0)</f>
        <v>0</v>
      </c>
    </row>
    <row r="227" spans="13:24">
      <c r="M227">
        <f t="shared" si="24"/>
        <v>224</v>
      </c>
      <c r="N227">
        <f>MAX('World Hubbert'!$N$17*(1-(M227/'World Hubbert'!$N$18))*M227,0)</f>
        <v>15.689955555555557</v>
      </c>
      <c r="O227">
        <f t="shared" si="28"/>
        <v>6.3735043509789702E-2</v>
      </c>
      <c r="P227">
        <f t="shared" si="25"/>
        <v>1975.7094033232472</v>
      </c>
      <c r="Q227">
        <f t="shared" si="29"/>
        <v>1975</v>
      </c>
      <c r="R227" s="25">
        <f t="shared" si="26"/>
        <v>15689.955555555556</v>
      </c>
      <c r="S227" s="25">
        <f t="shared" si="27"/>
        <v>0</v>
      </c>
      <c r="W227">
        <f>IF(AND(P227&gt;='World Hubbert'!$N$9,P226&lt;'World Hubbert'!$N$9),'Data 1'!M227,0)</f>
        <v>0</v>
      </c>
      <c r="X227">
        <f>IF(AND(P227&gt;='World Hubbert'!$P$9,P226&lt;'World Hubbert'!$P$9),'Data 1'!M227,0)</f>
        <v>0</v>
      </c>
    </row>
    <row r="228" spans="13:24">
      <c r="M228">
        <f t="shared" si="24"/>
        <v>225</v>
      </c>
      <c r="N228">
        <f>MAX('World Hubbert'!$N$17*(1-(M228/'World Hubbert'!$N$18))*M228,0)</f>
        <v>15.750000000000002</v>
      </c>
      <c r="O228">
        <f t="shared" si="28"/>
        <v>6.3492063492063489E-2</v>
      </c>
      <c r="P228">
        <f t="shared" si="25"/>
        <v>1975.7728953867393</v>
      </c>
      <c r="Q228">
        <f t="shared" si="29"/>
        <v>1975</v>
      </c>
      <c r="R228" s="25">
        <f t="shared" si="26"/>
        <v>15750.000000000002</v>
      </c>
      <c r="S228" s="25">
        <f t="shared" si="27"/>
        <v>0</v>
      </c>
      <c r="W228">
        <f>IF(AND(P228&gt;='World Hubbert'!$N$9,P227&lt;'World Hubbert'!$N$9),'Data 1'!M228,0)</f>
        <v>0</v>
      </c>
      <c r="X228">
        <f>IF(AND(P228&gt;='World Hubbert'!$P$9,P227&lt;'World Hubbert'!$P$9),'Data 1'!M228,0)</f>
        <v>0</v>
      </c>
    </row>
    <row r="229" spans="13:24">
      <c r="M229">
        <f t="shared" si="24"/>
        <v>226</v>
      </c>
      <c r="N229">
        <f>MAX('World Hubbert'!$N$17*(1-(M229/'World Hubbert'!$N$18))*M229,0)</f>
        <v>15.809955555555558</v>
      </c>
      <c r="O229">
        <f t="shared" si="28"/>
        <v>6.3251284703871535E-2</v>
      </c>
      <c r="P229">
        <f t="shared" si="25"/>
        <v>1975.8361466714432</v>
      </c>
      <c r="Q229">
        <f t="shared" si="29"/>
        <v>1975</v>
      </c>
      <c r="R229" s="25">
        <f t="shared" si="26"/>
        <v>15809.955555555558</v>
      </c>
      <c r="S229" s="25">
        <f t="shared" si="27"/>
        <v>0</v>
      </c>
      <c r="W229">
        <f>IF(AND(P229&gt;='World Hubbert'!$N$9,P228&lt;'World Hubbert'!$N$9),'Data 1'!M229,0)</f>
        <v>0</v>
      </c>
      <c r="X229">
        <f>IF(AND(P229&gt;='World Hubbert'!$P$9,P228&lt;'World Hubbert'!$P$9),'Data 1'!M229,0)</f>
        <v>0</v>
      </c>
    </row>
    <row r="230" spans="13:24">
      <c r="M230">
        <f t="shared" si="24"/>
        <v>227</v>
      </c>
      <c r="N230">
        <f>MAX('World Hubbert'!$N$17*(1-(M230/'World Hubbert'!$N$18))*M230,0)</f>
        <v>15.869822222222224</v>
      </c>
      <c r="O230">
        <f t="shared" si="28"/>
        <v>6.3012678150843937E-2</v>
      </c>
      <c r="P230">
        <f t="shared" si="25"/>
        <v>1975.8991593495941</v>
      </c>
      <c r="Q230">
        <f t="shared" si="29"/>
        <v>1975</v>
      </c>
      <c r="R230" s="25">
        <f t="shared" si="26"/>
        <v>15869.822222222223</v>
      </c>
      <c r="S230" s="25">
        <f t="shared" si="27"/>
        <v>0</v>
      </c>
      <c r="W230">
        <f>IF(AND(P230&gt;='World Hubbert'!$N$9,P229&lt;'World Hubbert'!$N$9),'Data 1'!M230,0)</f>
        <v>0</v>
      </c>
      <c r="X230">
        <f>IF(AND(P230&gt;='World Hubbert'!$P$9,P229&lt;'World Hubbert'!$P$9),'Data 1'!M230,0)</f>
        <v>0</v>
      </c>
    </row>
    <row r="231" spans="13:24">
      <c r="M231">
        <f t="shared" si="24"/>
        <v>228</v>
      </c>
      <c r="N231">
        <f>MAX('World Hubbert'!$N$17*(1-(M231/'World Hubbert'!$N$18))*M231,0)</f>
        <v>15.929599999999999</v>
      </c>
      <c r="O231">
        <f t="shared" si="28"/>
        <v>6.2776215347529127E-2</v>
      </c>
      <c r="P231">
        <f t="shared" si="25"/>
        <v>1975.9619355649418</v>
      </c>
      <c r="Q231">
        <f t="shared" si="29"/>
        <v>1975</v>
      </c>
      <c r="R231" s="25">
        <f t="shared" si="26"/>
        <v>15929.599999999999</v>
      </c>
      <c r="S231" s="25">
        <f t="shared" si="27"/>
        <v>0</v>
      </c>
      <c r="W231">
        <f>IF(AND(P231&gt;='World Hubbert'!$N$9,P230&lt;'World Hubbert'!$N$9),'Data 1'!M231,0)</f>
        <v>0</v>
      </c>
      <c r="X231">
        <f>IF(AND(P231&gt;='World Hubbert'!$P$9,P230&lt;'World Hubbert'!$P$9),'Data 1'!M231,0)</f>
        <v>0</v>
      </c>
    </row>
    <row r="232" spans="13:24">
      <c r="M232">
        <f t="shared" si="24"/>
        <v>229</v>
      </c>
      <c r="N232">
        <f>MAX('World Hubbert'!$N$17*(1-(M232/'World Hubbert'!$N$18))*M232,0)</f>
        <v>15.989288888888888</v>
      </c>
      <c r="O232">
        <f t="shared" si="28"/>
        <v>6.2541868306282819E-2</v>
      </c>
      <c r="P232">
        <f t="shared" si="25"/>
        <v>1976.024477433248</v>
      </c>
      <c r="Q232">
        <f t="shared" si="29"/>
        <v>1976</v>
      </c>
      <c r="R232" s="25">
        <f t="shared" si="26"/>
        <v>15989.288888888888</v>
      </c>
      <c r="S232" s="25">
        <f t="shared" si="27"/>
        <v>0</v>
      </c>
      <c r="W232">
        <f>IF(AND(P232&gt;='World Hubbert'!$N$9,P231&lt;'World Hubbert'!$N$9),'Data 1'!M232,0)</f>
        <v>0</v>
      </c>
      <c r="X232">
        <f>IF(AND(P232&gt;='World Hubbert'!$P$9,P231&lt;'World Hubbert'!$P$9),'Data 1'!M232,0)</f>
        <v>0</v>
      </c>
    </row>
    <row r="233" spans="13:24">
      <c r="M233">
        <f t="shared" si="24"/>
        <v>230</v>
      </c>
      <c r="N233">
        <f>MAX('World Hubbert'!$N$17*(1-(M233/'World Hubbert'!$N$18))*M233,0)</f>
        <v>16.048888888888889</v>
      </c>
      <c r="O233">
        <f t="shared" si="28"/>
        <v>6.2309609526446964E-2</v>
      </c>
      <c r="P233">
        <f t="shared" si="25"/>
        <v>1976.0867870427744</v>
      </c>
      <c r="Q233">
        <f t="shared" si="29"/>
        <v>1976</v>
      </c>
      <c r="R233" s="25">
        <f t="shared" si="26"/>
        <v>16048.888888888889</v>
      </c>
      <c r="S233" s="25">
        <f t="shared" si="27"/>
        <v>0</v>
      </c>
      <c r="W233">
        <f>IF(AND(P233&gt;='World Hubbert'!$N$9,P232&lt;'World Hubbert'!$N$9),'Data 1'!M233,0)</f>
        <v>0</v>
      </c>
      <c r="X233">
        <f>IF(AND(P233&gt;='World Hubbert'!$P$9,P232&lt;'World Hubbert'!$P$9),'Data 1'!M233,0)</f>
        <v>0</v>
      </c>
    </row>
    <row r="234" spans="13:24">
      <c r="M234">
        <f t="shared" si="24"/>
        <v>231</v>
      </c>
      <c r="N234">
        <f>MAX('World Hubbert'!$N$17*(1-(M234/'World Hubbert'!$N$18))*M234,0)</f>
        <v>16.108400000000003</v>
      </c>
      <c r="O234">
        <f t="shared" si="28"/>
        <v>6.2079411983809681E-2</v>
      </c>
      <c r="P234">
        <f t="shared" si="25"/>
        <v>1976.1488664547583</v>
      </c>
      <c r="Q234">
        <f t="shared" si="29"/>
        <v>1976</v>
      </c>
      <c r="R234" s="25">
        <f t="shared" si="26"/>
        <v>16108.400000000003</v>
      </c>
      <c r="S234" s="25">
        <f t="shared" si="27"/>
        <v>0</v>
      </c>
      <c r="W234">
        <f>IF(AND(P234&gt;='World Hubbert'!$N$9,P233&lt;'World Hubbert'!$N$9),'Data 1'!M234,0)</f>
        <v>0</v>
      </c>
      <c r="X234">
        <f>IF(AND(P234&gt;='World Hubbert'!$P$9,P233&lt;'World Hubbert'!$P$9),'Data 1'!M234,0)</f>
        <v>0</v>
      </c>
    </row>
    <row r="235" spans="13:24">
      <c r="M235">
        <f t="shared" si="24"/>
        <v>232</v>
      </c>
      <c r="N235">
        <f>MAX('World Hubbert'!$N$17*(1-(M235/'World Hubbert'!$N$18))*M235,0)</f>
        <v>16.167822222222224</v>
      </c>
      <c r="O235">
        <f t="shared" si="28"/>
        <v>6.1851249120337785E-2</v>
      </c>
      <c r="P235">
        <f t="shared" si="25"/>
        <v>1976.2107177038786</v>
      </c>
      <c r="Q235">
        <f t="shared" si="29"/>
        <v>1976</v>
      </c>
      <c r="R235" s="25">
        <f t="shared" si="26"/>
        <v>16167.822222222223</v>
      </c>
      <c r="S235" s="25">
        <f t="shared" si="27"/>
        <v>0</v>
      </c>
      <c r="W235">
        <f>IF(AND(P235&gt;='World Hubbert'!$N$9,P234&lt;'World Hubbert'!$N$9),'Data 1'!M235,0)</f>
        <v>0</v>
      </c>
      <c r="X235">
        <f>IF(AND(P235&gt;='World Hubbert'!$P$9,P234&lt;'World Hubbert'!$P$9),'Data 1'!M235,0)</f>
        <v>0</v>
      </c>
    </row>
    <row r="236" spans="13:24">
      <c r="M236">
        <f t="shared" si="24"/>
        <v>233</v>
      </c>
      <c r="N236">
        <f>MAX('World Hubbert'!$N$17*(1-(M236/'World Hubbert'!$N$18))*M236,0)</f>
        <v>16.227155555555555</v>
      </c>
      <c r="O236">
        <f t="shared" si="28"/>
        <v>6.1625094834173721E-2</v>
      </c>
      <c r="P236">
        <f t="shared" si="25"/>
        <v>1976.2723427987128</v>
      </c>
      <c r="Q236">
        <f t="shared" si="29"/>
        <v>1976</v>
      </c>
      <c r="R236" s="25">
        <f t="shared" si="26"/>
        <v>16227.155555555555</v>
      </c>
      <c r="S236" s="25">
        <f t="shared" si="27"/>
        <v>0</v>
      </c>
      <c r="W236">
        <f>IF(AND(P236&gt;='World Hubbert'!$N$9,P235&lt;'World Hubbert'!$N$9),'Data 1'!M236,0)</f>
        <v>0</v>
      </c>
      <c r="X236">
        <f>IF(AND(P236&gt;='World Hubbert'!$P$9,P235&lt;'World Hubbert'!$P$9),'Data 1'!M236,0)</f>
        <v>0</v>
      </c>
    </row>
    <row r="237" spans="13:24">
      <c r="M237">
        <f t="shared" si="24"/>
        <v>234</v>
      </c>
      <c r="N237">
        <f>MAX('World Hubbert'!$N$17*(1-(M237/'World Hubbert'!$N$18))*M237,0)</f>
        <v>16.2864</v>
      </c>
      <c r="O237">
        <f t="shared" si="28"/>
        <v>6.1400923469888985E-2</v>
      </c>
      <c r="P237">
        <f t="shared" si="25"/>
        <v>1976.3337437221826</v>
      </c>
      <c r="Q237">
        <f t="shared" si="29"/>
        <v>1976</v>
      </c>
      <c r="R237" s="25">
        <f t="shared" si="26"/>
        <v>16286.4</v>
      </c>
      <c r="S237" s="25">
        <f t="shared" si="27"/>
        <v>0</v>
      </c>
      <c r="W237">
        <f>IF(AND(P237&gt;='World Hubbert'!$N$9,P236&lt;'World Hubbert'!$N$9),'Data 1'!M237,0)</f>
        <v>0</v>
      </c>
      <c r="X237">
        <f>IF(AND(P237&gt;='World Hubbert'!$P$9,P236&lt;'World Hubbert'!$P$9),'Data 1'!M237,0)</f>
        <v>0</v>
      </c>
    </row>
    <row r="238" spans="13:24">
      <c r="M238">
        <f t="shared" si="24"/>
        <v>235</v>
      </c>
      <c r="N238">
        <f>MAX('World Hubbert'!$N$17*(1-(M238/'World Hubbert'!$N$18))*M238,0)</f>
        <v>16.345555555555556</v>
      </c>
      <c r="O238">
        <f t="shared" si="28"/>
        <v>6.1178709808986473E-2</v>
      </c>
      <c r="P238">
        <f t="shared" si="25"/>
        <v>1976.3949224319915</v>
      </c>
      <c r="Q238">
        <f t="shared" si="29"/>
        <v>1976</v>
      </c>
      <c r="R238" s="25">
        <f t="shared" si="26"/>
        <v>16345.555555555557</v>
      </c>
      <c r="S238" s="25">
        <f t="shared" si="27"/>
        <v>0</v>
      </c>
      <c r="W238">
        <f>IF(AND(P238&gt;='World Hubbert'!$N$9,P237&lt;'World Hubbert'!$N$9),'Data 1'!M238,0)</f>
        <v>0</v>
      </c>
      <c r="X238">
        <f>IF(AND(P238&gt;='World Hubbert'!$P$9,P237&lt;'World Hubbert'!$P$9),'Data 1'!M238,0)</f>
        <v>0</v>
      </c>
    </row>
    <row r="239" spans="13:24">
      <c r="M239">
        <f t="shared" si="24"/>
        <v>236</v>
      </c>
      <c r="N239">
        <f>MAX('World Hubbert'!$N$17*(1-(M239/'World Hubbert'!$N$18))*M239,0)</f>
        <v>16.404622222222223</v>
      </c>
      <c r="O239">
        <f t="shared" si="28"/>
        <v>6.0958429060644151E-2</v>
      </c>
      <c r="P239">
        <f t="shared" si="25"/>
        <v>1976.4558808610523</v>
      </c>
      <c r="Q239">
        <f t="shared" si="29"/>
        <v>1976</v>
      </c>
      <c r="R239" s="25">
        <f t="shared" si="26"/>
        <v>16404.622222222224</v>
      </c>
      <c r="S239" s="25">
        <f t="shared" si="27"/>
        <v>0</v>
      </c>
      <c r="W239">
        <f>IF(AND(P239&gt;='World Hubbert'!$N$9,P238&lt;'World Hubbert'!$N$9),'Data 1'!M239,0)</f>
        <v>0</v>
      </c>
      <c r="X239">
        <f>IF(AND(P239&gt;='World Hubbert'!$P$9,P238&lt;'World Hubbert'!$P$9),'Data 1'!M239,0)</f>
        <v>0</v>
      </c>
    </row>
    <row r="240" spans="13:24">
      <c r="M240">
        <f t="shared" si="24"/>
        <v>237</v>
      </c>
      <c r="N240">
        <f>MAX('World Hubbert'!$N$17*(1-(M240/'World Hubbert'!$N$18))*M240,0)</f>
        <v>16.463600000000003</v>
      </c>
      <c r="O240">
        <f t="shared" si="28"/>
        <v>6.0740056852693201E-2</v>
      </c>
      <c r="P240">
        <f t="shared" si="25"/>
        <v>1976.5166209179049</v>
      </c>
      <c r="Q240">
        <f t="shared" si="29"/>
        <v>1976</v>
      </c>
      <c r="R240" s="25">
        <f t="shared" si="26"/>
        <v>16463.600000000002</v>
      </c>
      <c r="S240" s="25">
        <f t="shared" si="27"/>
        <v>0</v>
      </c>
      <c r="W240">
        <f>IF(AND(P240&gt;='World Hubbert'!$N$9,P239&lt;'World Hubbert'!$N$9),'Data 1'!M240,0)</f>
        <v>0</v>
      </c>
      <c r="X240">
        <f>IF(AND(P240&gt;='World Hubbert'!$P$9,P239&lt;'World Hubbert'!$P$9),'Data 1'!M240,0)</f>
        <v>0</v>
      </c>
    </row>
    <row r="241" spans="13:24">
      <c r="M241">
        <f t="shared" si="24"/>
        <v>238</v>
      </c>
      <c r="N241">
        <f>MAX('World Hubbert'!$N$17*(1-(M241/'World Hubbert'!$N$18))*M241,0)</f>
        <v>16.522488888888887</v>
      </c>
      <c r="O241">
        <f t="shared" si="28"/>
        <v>6.0523569222823578E-2</v>
      </c>
      <c r="P241">
        <f t="shared" si="25"/>
        <v>1976.5771444871277</v>
      </c>
      <c r="Q241">
        <f t="shared" si="29"/>
        <v>1976</v>
      </c>
      <c r="R241" s="25">
        <f t="shared" si="26"/>
        <v>16522.488888888885</v>
      </c>
      <c r="S241" s="25">
        <f t="shared" si="27"/>
        <v>0</v>
      </c>
      <c r="W241">
        <f>IF(AND(P241&gt;='World Hubbert'!$N$9,P240&lt;'World Hubbert'!$N$9),'Data 1'!M241,0)</f>
        <v>0</v>
      </c>
      <c r="X241">
        <f>IF(AND(P241&gt;='World Hubbert'!$P$9,P240&lt;'World Hubbert'!$P$9),'Data 1'!M241,0)</f>
        <v>0</v>
      </c>
    </row>
    <row r="242" spans="13:24">
      <c r="M242">
        <f t="shared" si="24"/>
        <v>239</v>
      </c>
      <c r="N242">
        <f>MAX('World Hubbert'!$N$17*(1-(M242/'World Hubbert'!$N$18))*M242,0)</f>
        <v>16.581288888888889</v>
      </c>
      <c r="O242">
        <f t="shared" si="28"/>
        <v>6.0308942610010213E-2</v>
      </c>
      <c r="P242">
        <f t="shared" si="25"/>
        <v>1976.6374534297377</v>
      </c>
      <c r="Q242">
        <f t="shared" si="29"/>
        <v>1976</v>
      </c>
      <c r="R242" s="25">
        <f t="shared" si="26"/>
        <v>16581.288888888888</v>
      </c>
      <c r="S242" s="25">
        <f t="shared" si="27"/>
        <v>0</v>
      </c>
      <c r="W242">
        <f>IF(AND(P242&gt;='World Hubbert'!$N$9,P241&lt;'World Hubbert'!$N$9),'Data 1'!M242,0)</f>
        <v>0</v>
      </c>
      <c r="X242">
        <f>IF(AND(P242&gt;='World Hubbert'!$P$9,P241&lt;'World Hubbert'!$P$9),'Data 1'!M242,0)</f>
        <v>0</v>
      </c>
    </row>
    <row r="243" spans="13:24">
      <c r="M243">
        <f t="shared" si="24"/>
        <v>240</v>
      </c>
      <c r="N243">
        <f>MAX('World Hubbert'!$N$17*(1-(M243/'World Hubbert'!$N$18))*M243,0)</f>
        <v>16.640000000000004</v>
      </c>
      <c r="O243">
        <f t="shared" si="28"/>
        <v>6.0096153846153834E-2</v>
      </c>
      <c r="P243">
        <f t="shared" si="25"/>
        <v>1976.6975495835839</v>
      </c>
      <c r="Q243">
        <f t="shared" si="29"/>
        <v>1976</v>
      </c>
      <c r="R243" s="25">
        <f t="shared" si="26"/>
        <v>16640.000000000004</v>
      </c>
      <c r="S243" s="25">
        <f t="shared" si="27"/>
        <v>0</v>
      </c>
      <c r="W243">
        <f>IF(AND(P243&gt;='World Hubbert'!$N$9,P242&lt;'World Hubbert'!$N$9),'Data 1'!M243,0)</f>
        <v>0</v>
      </c>
      <c r="X243">
        <f>IF(AND(P243&gt;='World Hubbert'!$P$9,P242&lt;'World Hubbert'!$P$9),'Data 1'!M243,0)</f>
        <v>0</v>
      </c>
    </row>
    <row r="244" spans="13:24">
      <c r="M244">
        <f t="shared" si="24"/>
        <v>241</v>
      </c>
      <c r="N244">
        <f>MAX('World Hubbert'!$N$17*(1-(M244/'World Hubbert'!$N$18))*M244,0)</f>
        <v>16.698622222222223</v>
      </c>
      <c r="O244">
        <f t="shared" si="28"/>
        <v>5.9885180147929699E-2</v>
      </c>
      <c r="P244">
        <f t="shared" si="25"/>
        <v>1976.7574347637317</v>
      </c>
      <c r="Q244">
        <f t="shared" si="29"/>
        <v>1976</v>
      </c>
      <c r="R244" s="25">
        <f t="shared" si="26"/>
        <v>16698.622222222224</v>
      </c>
      <c r="S244" s="25">
        <f t="shared" si="27"/>
        <v>0</v>
      </c>
      <c r="W244">
        <f>IF(AND(P244&gt;='World Hubbert'!$N$9,P243&lt;'World Hubbert'!$N$9),'Data 1'!M244,0)</f>
        <v>0</v>
      </c>
      <c r="X244">
        <f>IF(AND(P244&gt;='World Hubbert'!$P$9,P243&lt;'World Hubbert'!$P$9),'Data 1'!M244,0)</f>
        <v>0</v>
      </c>
    </row>
    <row r="245" spans="13:24">
      <c r="M245">
        <f t="shared" si="24"/>
        <v>242</v>
      </c>
      <c r="N245">
        <f>MAX('World Hubbert'!$N$17*(1-(M245/'World Hubbert'!$N$18))*M245,0)</f>
        <v>16.757155555555556</v>
      </c>
      <c r="O245">
        <f t="shared" si="28"/>
        <v>5.9675999108838411E-2</v>
      </c>
      <c r="P245">
        <f t="shared" si="25"/>
        <v>1976.8171107628405</v>
      </c>
      <c r="Q245">
        <f t="shared" si="29"/>
        <v>1976</v>
      </c>
      <c r="R245" s="25">
        <f t="shared" si="26"/>
        <v>16757.155555555557</v>
      </c>
      <c r="S245" s="25">
        <f t="shared" si="27"/>
        <v>0</v>
      </c>
      <c r="W245">
        <f>IF(AND(P245&gt;='World Hubbert'!$N$9,P244&lt;'World Hubbert'!$N$9),'Data 1'!M245,0)</f>
        <v>0</v>
      </c>
      <c r="X245">
        <f>IF(AND(P245&gt;='World Hubbert'!$P$9,P244&lt;'World Hubbert'!$P$9),'Data 1'!M245,0)</f>
        <v>0</v>
      </c>
    </row>
    <row r="246" spans="13:24">
      <c r="M246">
        <f t="shared" si="24"/>
        <v>243</v>
      </c>
      <c r="N246">
        <f>MAX('World Hubbert'!$N$17*(1-(M246/'World Hubbert'!$N$18))*M246,0)</f>
        <v>16.8156</v>
      </c>
      <c r="O246">
        <f t="shared" si="28"/>
        <v>5.9468588691453175E-2</v>
      </c>
      <c r="P246">
        <f t="shared" si="25"/>
        <v>1976.876579351532</v>
      </c>
      <c r="Q246">
        <f t="shared" si="29"/>
        <v>1976</v>
      </c>
      <c r="R246" s="25">
        <f t="shared" si="26"/>
        <v>16815.599999999999</v>
      </c>
      <c r="S246" s="25">
        <f t="shared" si="27"/>
        <v>0</v>
      </c>
      <c r="W246">
        <f>IF(AND(P246&gt;='World Hubbert'!$N$9,P245&lt;'World Hubbert'!$N$9),'Data 1'!M246,0)</f>
        <v>0</v>
      </c>
      <c r="X246">
        <f>IF(AND(P246&gt;='World Hubbert'!$P$9,P245&lt;'World Hubbert'!$P$9),'Data 1'!M246,0)</f>
        <v>0</v>
      </c>
    </row>
    <row r="247" spans="13:24">
      <c r="M247">
        <f t="shared" ref="M247:M310" si="30">M246+1</f>
        <v>244</v>
      </c>
      <c r="N247">
        <f>MAX('World Hubbert'!$N$17*(1-(M247/'World Hubbert'!$N$18))*M247,0)</f>
        <v>16.873955555555554</v>
      </c>
      <c r="O247">
        <f t="shared" si="28"/>
        <v>5.9262927219857563E-2</v>
      </c>
      <c r="P247">
        <f t="shared" ref="P247:P310" si="31">P248-O248</f>
        <v>1976.9358422787518</v>
      </c>
      <c r="Q247">
        <f t="shared" si="29"/>
        <v>1976</v>
      </c>
      <c r="R247" s="25">
        <f t="shared" ref="R247:R310" si="32">IF(N247&gt;0,N247*1000,0)</f>
        <v>16873.955555555553</v>
      </c>
      <c r="S247" s="25">
        <f t="shared" ref="S247:S310" si="33">IF(R247=$T$6,Q247,0)</f>
        <v>0</v>
      </c>
      <c r="W247">
        <f>IF(AND(P247&gt;='World Hubbert'!$N$9,P246&lt;'World Hubbert'!$N$9),'Data 1'!M247,0)</f>
        <v>0</v>
      </c>
      <c r="X247">
        <f>IF(AND(P247&gt;='World Hubbert'!$P$9,P246&lt;'World Hubbert'!$P$9),'Data 1'!M247,0)</f>
        <v>0</v>
      </c>
    </row>
    <row r="248" spans="13:24">
      <c r="M248">
        <f t="shared" si="30"/>
        <v>245</v>
      </c>
      <c r="N248">
        <f>MAX('World Hubbert'!$N$17*(1-(M248/'World Hubbert'!$N$18))*M248,0)</f>
        <v>16.932222222222222</v>
      </c>
      <c r="O248">
        <f t="shared" si="28"/>
        <v>5.9058993372268519E-2</v>
      </c>
      <c r="P248">
        <f t="shared" si="31"/>
        <v>1976.994901272124</v>
      </c>
      <c r="Q248">
        <f t="shared" si="29"/>
        <v>1976</v>
      </c>
      <c r="R248" s="25">
        <f t="shared" si="32"/>
        <v>16932.222222222223</v>
      </c>
      <c r="S248" s="25">
        <f t="shared" si="33"/>
        <v>0</v>
      </c>
      <c r="W248">
        <f>IF(AND(P248&gt;='World Hubbert'!$N$9,P247&lt;'World Hubbert'!$N$9),'Data 1'!M248,0)</f>
        <v>0</v>
      </c>
      <c r="X248">
        <f>IF(AND(P248&gt;='World Hubbert'!$P$9,P247&lt;'World Hubbert'!$P$9),'Data 1'!M248,0)</f>
        <v>0</v>
      </c>
    </row>
    <row r="249" spans="13:24">
      <c r="M249">
        <f t="shared" si="30"/>
        <v>246</v>
      </c>
      <c r="N249">
        <f>MAX('World Hubbert'!$N$17*(1-(M249/'World Hubbert'!$N$18))*M249,0)</f>
        <v>16.990400000000001</v>
      </c>
      <c r="O249">
        <f t="shared" si="28"/>
        <v>5.8856766173839344E-2</v>
      </c>
      <c r="P249">
        <f t="shared" si="31"/>
        <v>1977.0537580382979</v>
      </c>
      <c r="Q249">
        <f t="shared" si="29"/>
        <v>1977</v>
      </c>
      <c r="R249" s="25">
        <f t="shared" si="32"/>
        <v>16990.400000000001</v>
      </c>
      <c r="S249" s="25">
        <f t="shared" si="33"/>
        <v>0</v>
      </c>
      <c r="W249">
        <f>IF(AND(P249&gt;='World Hubbert'!$N$9,P248&lt;'World Hubbert'!$N$9),'Data 1'!M249,0)</f>
        <v>0</v>
      </c>
      <c r="X249">
        <f>IF(AND(P249&gt;='World Hubbert'!$P$9,P248&lt;'World Hubbert'!$P$9),'Data 1'!M249,0)</f>
        <v>0</v>
      </c>
    </row>
    <row r="250" spans="13:24">
      <c r="M250">
        <f t="shared" si="30"/>
        <v>247</v>
      </c>
      <c r="N250">
        <f>MAX('World Hubbert'!$N$17*(1-(M250/'World Hubbert'!$N$18))*M250,0)</f>
        <v>17.048488888888887</v>
      </c>
      <c r="O250">
        <f t="shared" si="28"/>
        <v>5.8656224989637407E-2</v>
      </c>
      <c r="P250">
        <f t="shared" si="31"/>
        <v>1977.1124142632875</v>
      </c>
      <c r="Q250">
        <f t="shared" si="29"/>
        <v>1977</v>
      </c>
      <c r="R250" s="25">
        <f t="shared" si="32"/>
        <v>17048.488888888885</v>
      </c>
      <c r="S250" s="25">
        <f t="shared" si="33"/>
        <v>0</v>
      </c>
      <c r="W250">
        <f>IF(AND(P250&gt;='World Hubbert'!$N$9,P249&lt;'World Hubbert'!$N$9),'Data 1'!M250,0)</f>
        <v>0</v>
      </c>
      <c r="X250">
        <f>IF(AND(P250&gt;='World Hubbert'!$P$9,P249&lt;'World Hubbert'!$P$9),'Data 1'!M250,0)</f>
        <v>0</v>
      </c>
    </row>
    <row r="251" spans="13:24">
      <c r="M251">
        <f t="shared" si="30"/>
        <v>248</v>
      </c>
      <c r="N251">
        <f>MAX('World Hubbert'!$N$17*(1-(M251/'World Hubbert'!$N$18))*M251,0)</f>
        <v>17.10648888888889</v>
      </c>
      <c r="O251">
        <f t="shared" si="28"/>
        <v>5.8457349517791815E-2</v>
      </c>
      <c r="P251">
        <f t="shared" si="31"/>
        <v>1977.1708716128053</v>
      </c>
      <c r="Q251">
        <f t="shared" si="29"/>
        <v>1977</v>
      </c>
      <c r="R251" s="25">
        <f t="shared" si="32"/>
        <v>17106.488888888889</v>
      </c>
      <c r="S251" s="25">
        <f t="shared" si="33"/>
        <v>0</v>
      </c>
      <c r="W251">
        <f>IF(AND(P251&gt;='World Hubbert'!$N$9,P250&lt;'World Hubbert'!$N$9),'Data 1'!M251,0)</f>
        <v>0</v>
      </c>
      <c r="X251">
        <f>IF(AND(P251&gt;='World Hubbert'!$P$9,P250&lt;'World Hubbert'!$P$9),'Data 1'!M251,0)</f>
        <v>0</v>
      </c>
    </row>
    <row r="252" spans="13:24">
      <c r="M252">
        <f t="shared" si="30"/>
        <v>249</v>
      </c>
      <c r="N252">
        <f>MAX('World Hubbert'!$N$17*(1-(M252/'World Hubbert'!$N$18))*M252,0)</f>
        <v>17.164400000000001</v>
      </c>
      <c r="O252">
        <f t="shared" si="28"/>
        <v>5.826011978280627E-2</v>
      </c>
      <c r="P252">
        <f t="shared" si="31"/>
        <v>1977.229131732588</v>
      </c>
      <c r="Q252">
        <f t="shared" si="29"/>
        <v>1977</v>
      </c>
      <c r="R252" s="25">
        <f t="shared" si="32"/>
        <v>17164.400000000001</v>
      </c>
      <c r="S252" s="25">
        <f t="shared" si="33"/>
        <v>0</v>
      </c>
      <c r="W252">
        <f>IF(AND(P252&gt;='World Hubbert'!$N$9,P251&lt;'World Hubbert'!$N$9),'Data 1'!M252,0)</f>
        <v>0</v>
      </c>
      <c r="X252">
        <f>IF(AND(P252&gt;='World Hubbert'!$P$9,P251&lt;'World Hubbert'!$P$9),'Data 1'!M252,0)</f>
        <v>0</v>
      </c>
    </row>
    <row r="253" spans="13:24">
      <c r="M253">
        <f t="shared" si="30"/>
        <v>250</v>
      </c>
      <c r="N253">
        <f>MAX('World Hubbert'!$N$17*(1-(M253/'World Hubbert'!$N$18))*M253,0)</f>
        <v>17.222222222222221</v>
      </c>
      <c r="O253">
        <f t="shared" si="28"/>
        <v>5.8064516129032261E-2</v>
      </c>
      <c r="P253">
        <f t="shared" si="31"/>
        <v>1977.287196248717</v>
      </c>
      <c r="Q253">
        <f t="shared" si="29"/>
        <v>1977</v>
      </c>
      <c r="R253" s="25">
        <f t="shared" si="32"/>
        <v>17222.222222222223</v>
      </c>
      <c r="S253" s="25">
        <f t="shared" si="33"/>
        <v>0</v>
      </c>
      <c r="W253">
        <f>IF(AND(P253&gt;='World Hubbert'!$N$9,P252&lt;'World Hubbert'!$N$9),'Data 1'!M253,0)</f>
        <v>0</v>
      </c>
      <c r="X253">
        <f>IF(AND(P253&gt;='World Hubbert'!$P$9,P252&lt;'World Hubbert'!$P$9),'Data 1'!M253,0)</f>
        <v>0</v>
      </c>
    </row>
    <row r="254" spans="13:24">
      <c r="M254">
        <f t="shared" si="30"/>
        <v>251</v>
      </c>
      <c r="N254">
        <f>MAX('World Hubbert'!$N$17*(1-(M254/'World Hubbert'!$N$18))*M254,0)</f>
        <v>17.279955555555556</v>
      </c>
      <c r="O254">
        <f t="shared" si="28"/>
        <v>5.7870519214298387E-2</v>
      </c>
      <c r="P254">
        <f t="shared" si="31"/>
        <v>1977.3450667679313</v>
      </c>
      <c r="Q254">
        <f t="shared" si="29"/>
        <v>1977</v>
      </c>
      <c r="R254" s="25">
        <f t="shared" si="32"/>
        <v>17279.955555555556</v>
      </c>
      <c r="S254" s="25">
        <f t="shared" si="33"/>
        <v>0</v>
      </c>
      <c r="W254">
        <f>IF(AND(P254&gt;='World Hubbert'!$N$9,P253&lt;'World Hubbert'!$N$9),'Data 1'!M254,0)</f>
        <v>0</v>
      </c>
      <c r="X254">
        <f>IF(AND(P254&gt;='World Hubbert'!$P$9,P253&lt;'World Hubbert'!$P$9),'Data 1'!M254,0)</f>
        <v>0</v>
      </c>
    </row>
    <row r="255" spans="13:24">
      <c r="M255">
        <f t="shared" si="30"/>
        <v>252</v>
      </c>
      <c r="N255">
        <f>MAX('World Hubbert'!$N$17*(1-(M255/'World Hubbert'!$N$18))*M255,0)</f>
        <v>17.337599999999998</v>
      </c>
      <c r="O255">
        <f t="shared" si="28"/>
        <v>5.7678110003691406E-2</v>
      </c>
      <c r="P255">
        <f t="shared" si="31"/>
        <v>1977.402744877935</v>
      </c>
      <c r="Q255">
        <f t="shared" si="29"/>
        <v>1977</v>
      </c>
      <c r="R255" s="25">
        <f t="shared" si="32"/>
        <v>17337.599999999999</v>
      </c>
      <c r="S255" s="25">
        <f t="shared" si="33"/>
        <v>0</v>
      </c>
      <c r="W255">
        <f>IF(AND(P255&gt;='World Hubbert'!$N$9,P254&lt;'World Hubbert'!$N$9),'Data 1'!M255,0)</f>
        <v>0</v>
      </c>
      <c r="X255">
        <f>IF(AND(P255&gt;='World Hubbert'!$P$9,P254&lt;'World Hubbert'!$P$9),'Data 1'!M255,0)</f>
        <v>0</v>
      </c>
    </row>
    <row r="256" spans="13:24">
      <c r="M256">
        <f t="shared" si="30"/>
        <v>253</v>
      </c>
      <c r="N256">
        <f>MAX('World Hubbert'!$N$17*(1-(M256/'World Hubbert'!$N$18))*M256,0)</f>
        <v>17.395155555555554</v>
      </c>
      <c r="O256">
        <f t="shared" si="28"/>
        <v>5.7487269763484602E-2</v>
      </c>
      <c r="P256">
        <f t="shared" si="31"/>
        <v>1977.4602321476984</v>
      </c>
      <c r="Q256">
        <f t="shared" si="29"/>
        <v>1977</v>
      </c>
      <c r="R256" s="25">
        <f t="shared" si="32"/>
        <v>17395.155555555553</v>
      </c>
      <c r="S256" s="25">
        <f t="shared" si="33"/>
        <v>0</v>
      </c>
      <c r="W256">
        <f>IF(AND(P256&gt;='World Hubbert'!$N$9,P255&lt;'World Hubbert'!$N$9),'Data 1'!M256,0)</f>
        <v>0</v>
      </c>
      <c r="X256">
        <f>IF(AND(P256&gt;='World Hubbert'!$P$9,P255&lt;'World Hubbert'!$P$9),'Data 1'!M256,0)</f>
        <v>0</v>
      </c>
    </row>
    <row r="257" spans="13:24">
      <c r="M257">
        <f t="shared" si="30"/>
        <v>254</v>
      </c>
      <c r="N257">
        <f>MAX('World Hubbert'!$N$17*(1-(M257/'World Hubbert'!$N$18))*M257,0)</f>
        <v>17.452622222222221</v>
      </c>
      <c r="O257">
        <f t="shared" si="28"/>
        <v>5.7297980055209793E-2</v>
      </c>
      <c r="P257">
        <f t="shared" si="31"/>
        <v>1977.5175301277536</v>
      </c>
      <c r="Q257">
        <f t="shared" si="29"/>
        <v>1977</v>
      </c>
      <c r="R257" s="25">
        <f t="shared" si="32"/>
        <v>17452.62222222222</v>
      </c>
      <c r="S257" s="25">
        <f t="shared" si="33"/>
        <v>0</v>
      </c>
      <c r="W257">
        <f>IF(AND(P257&gt;='World Hubbert'!$N$9,P256&lt;'World Hubbert'!$N$9),'Data 1'!M257,0)</f>
        <v>0</v>
      </c>
      <c r="X257">
        <f>IF(AND(P257&gt;='World Hubbert'!$P$9,P256&lt;'World Hubbert'!$P$9),'Data 1'!M257,0)</f>
        <v>0</v>
      </c>
    </row>
    <row r="258" spans="13:24">
      <c r="M258">
        <f t="shared" si="30"/>
        <v>255</v>
      </c>
      <c r="N258">
        <f>MAX('World Hubbert'!$N$17*(1-(M258/'World Hubbert'!$N$18))*M258,0)</f>
        <v>17.510000000000002</v>
      </c>
      <c r="O258">
        <f t="shared" si="28"/>
        <v>5.711022272986864E-2</v>
      </c>
      <c r="P258">
        <f t="shared" si="31"/>
        <v>1977.5746403504834</v>
      </c>
      <c r="Q258">
        <f t="shared" si="29"/>
        <v>1977</v>
      </c>
      <c r="R258" s="25">
        <f t="shared" si="32"/>
        <v>17510</v>
      </c>
      <c r="S258" s="25">
        <f t="shared" si="33"/>
        <v>0</v>
      </c>
      <c r="W258">
        <f>IF(AND(P258&gt;='World Hubbert'!$N$9,P257&lt;'World Hubbert'!$N$9),'Data 1'!M258,0)</f>
        <v>0</v>
      </c>
      <c r="X258">
        <f>IF(AND(P258&gt;='World Hubbert'!$P$9,P257&lt;'World Hubbert'!$P$9),'Data 1'!M258,0)</f>
        <v>0</v>
      </c>
    </row>
    <row r="259" spans="13:24">
      <c r="M259">
        <f t="shared" si="30"/>
        <v>256</v>
      </c>
      <c r="N259">
        <f>MAX('World Hubbert'!$N$17*(1-(M259/'World Hubbert'!$N$18))*M259,0)</f>
        <v>17.567288888888889</v>
      </c>
      <c r="O259">
        <f t="shared" si="28"/>
        <v>5.6923979922279794E-2</v>
      </c>
      <c r="P259">
        <f t="shared" si="31"/>
        <v>1977.6315643304056</v>
      </c>
      <c r="Q259">
        <f t="shared" si="29"/>
        <v>1977</v>
      </c>
      <c r="R259" s="25">
        <f t="shared" si="32"/>
        <v>17567.288888888888</v>
      </c>
      <c r="S259" s="25">
        <f t="shared" si="33"/>
        <v>0</v>
      </c>
      <c r="W259">
        <f>IF(AND(P259&gt;='World Hubbert'!$N$9,P258&lt;'World Hubbert'!$N$9),'Data 1'!M259,0)</f>
        <v>0</v>
      </c>
      <c r="X259">
        <f>IF(AND(P259&gt;='World Hubbert'!$P$9,P258&lt;'World Hubbert'!$P$9),'Data 1'!M259,0)</f>
        <v>0</v>
      </c>
    </row>
    <row r="260" spans="13:24">
      <c r="M260">
        <f t="shared" si="30"/>
        <v>257</v>
      </c>
      <c r="N260">
        <f>MAX('World Hubbert'!$N$17*(1-(M260/'World Hubbert'!$N$18))*M260,0)</f>
        <v>17.624488888888891</v>
      </c>
      <c r="O260">
        <f t="shared" si="28"/>
        <v>5.6739234045557814E-2</v>
      </c>
      <c r="P260">
        <f t="shared" si="31"/>
        <v>1977.6883035644512</v>
      </c>
      <c r="Q260">
        <f t="shared" si="29"/>
        <v>1977</v>
      </c>
      <c r="R260" s="25">
        <f t="shared" si="32"/>
        <v>17624.488888888889</v>
      </c>
      <c r="S260" s="25">
        <f t="shared" si="33"/>
        <v>0</v>
      </c>
      <c r="W260">
        <f>IF(AND(P260&gt;='World Hubbert'!$N$9,P259&lt;'World Hubbert'!$N$9),'Data 1'!M260,0)</f>
        <v>0</v>
      </c>
      <c r="X260">
        <f>IF(AND(P260&gt;='World Hubbert'!$P$9,P259&lt;'World Hubbert'!$P$9),'Data 1'!M260,0)</f>
        <v>0</v>
      </c>
    </row>
    <row r="261" spans="13:24">
      <c r="M261">
        <f t="shared" si="30"/>
        <v>258</v>
      </c>
      <c r="N261">
        <f>MAX('World Hubbert'!$N$17*(1-(M261/'World Hubbert'!$N$18))*M261,0)</f>
        <v>17.6816</v>
      </c>
      <c r="O261">
        <f t="shared" ref="O261:O324" si="34">1/N261</f>
        <v>5.6555967785720751E-2</v>
      </c>
      <c r="P261">
        <f t="shared" si="31"/>
        <v>1977.7448595322369</v>
      </c>
      <c r="Q261">
        <f t="shared" ref="Q261:Q324" si="35">INT(P261)</f>
        <v>1977</v>
      </c>
      <c r="R261" s="25">
        <f t="shared" si="32"/>
        <v>17681.599999999999</v>
      </c>
      <c r="S261" s="25">
        <f t="shared" si="33"/>
        <v>0</v>
      </c>
      <c r="W261">
        <f>IF(AND(P261&gt;='World Hubbert'!$N$9,P260&lt;'World Hubbert'!$N$9),'Data 1'!M261,0)</f>
        <v>0</v>
      </c>
      <c r="X261">
        <f>IF(AND(P261&gt;='World Hubbert'!$P$9,P260&lt;'World Hubbert'!$P$9),'Data 1'!M261,0)</f>
        <v>0</v>
      </c>
    </row>
    <row r="262" spans="13:24">
      <c r="M262">
        <f t="shared" si="30"/>
        <v>259</v>
      </c>
      <c r="N262">
        <f>MAX('World Hubbert'!$N$17*(1-(M262/'World Hubbert'!$N$18))*M262,0)</f>
        <v>17.738622222222222</v>
      </c>
      <c r="O262">
        <f t="shared" si="34"/>
        <v>5.6374164096422368E-2</v>
      </c>
      <c r="P262">
        <f t="shared" si="31"/>
        <v>1977.8012336963334</v>
      </c>
      <c r="Q262">
        <f t="shared" si="35"/>
        <v>1977</v>
      </c>
      <c r="R262" s="25">
        <f t="shared" si="32"/>
        <v>17738.622222222224</v>
      </c>
      <c r="S262" s="25">
        <f t="shared" si="33"/>
        <v>0</v>
      </c>
      <c r="W262">
        <f>IF(AND(P262&gt;='World Hubbert'!$N$9,P261&lt;'World Hubbert'!$N$9),'Data 1'!M262,0)</f>
        <v>0</v>
      </c>
      <c r="X262">
        <f>IF(AND(P262&gt;='World Hubbert'!$P$9,P261&lt;'World Hubbert'!$P$9),'Data 1'!M262,0)</f>
        <v>0</v>
      </c>
    </row>
    <row r="263" spans="13:24">
      <c r="M263">
        <f t="shared" si="30"/>
        <v>260</v>
      </c>
      <c r="N263">
        <f>MAX('World Hubbert'!$N$17*(1-(M263/'World Hubbert'!$N$18))*M263,0)</f>
        <v>17.795555555555556</v>
      </c>
      <c r="O263">
        <f t="shared" si="34"/>
        <v>5.6193806193806192E-2</v>
      </c>
      <c r="P263">
        <f t="shared" si="31"/>
        <v>1977.8574275025271</v>
      </c>
      <c r="Q263">
        <f t="shared" si="35"/>
        <v>1977</v>
      </c>
      <c r="R263" s="25">
        <f t="shared" si="32"/>
        <v>17795.555555555555</v>
      </c>
      <c r="S263" s="25">
        <f t="shared" si="33"/>
        <v>0</v>
      </c>
      <c r="W263">
        <f>IF(AND(P263&gt;='World Hubbert'!$N$9,P262&lt;'World Hubbert'!$N$9),'Data 1'!M263,0)</f>
        <v>0</v>
      </c>
      <c r="X263">
        <f>IF(AND(P263&gt;='World Hubbert'!$P$9,P262&lt;'World Hubbert'!$P$9),'Data 1'!M263,0)</f>
        <v>0</v>
      </c>
    </row>
    <row r="264" spans="13:24">
      <c r="M264">
        <f t="shared" si="30"/>
        <v>261</v>
      </c>
      <c r="N264">
        <f>MAX('World Hubbert'!$N$17*(1-(M264/'World Hubbert'!$N$18))*M264,0)</f>
        <v>17.852399999999999</v>
      </c>
      <c r="O264">
        <f t="shared" si="34"/>
        <v>5.6014877551477674E-2</v>
      </c>
      <c r="P264">
        <f t="shared" si="31"/>
        <v>1977.9134423800785</v>
      </c>
      <c r="Q264">
        <f t="shared" si="35"/>
        <v>1977</v>
      </c>
      <c r="R264" s="25">
        <f t="shared" si="32"/>
        <v>17852.399999999998</v>
      </c>
      <c r="S264" s="25">
        <f t="shared" si="33"/>
        <v>0</v>
      </c>
      <c r="W264">
        <f>IF(AND(P264&gt;='World Hubbert'!$N$9,P263&lt;'World Hubbert'!$N$9),'Data 1'!M264,0)</f>
        <v>0</v>
      </c>
      <c r="X264">
        <f>IF(AND(P264&gt;='World Hubbert'!$P$9,P263&lt;'World Hubbert'!$P$9),'Data 1'!M264,0)</f>
        <v>0</v>
      </c>
    </row>
    <row r="265" spans="13:24">
      <c r="M265">
        <f t="shared" si="30"/>
        <v>262</v>
      </c>
      <c r="N265">
        <f>MAX('World Hubbert'!$N$17*(1-(M265/'World Hubbert'!$N$18))*M265,0)</f>
        <v>17.909155555555557</v>
      </c>
      <c r="O265">
        <f t="shared" si="34"/>
        <v>5.5837361895591575E-2</v>
      </c>
      <c r="P265">
        <f t="shared" si="31"/>
        <v>1977.9692797419741</v>
      </c>
      <c r="Q265">
        <f t="shared" si="35"/>
        <v>1977</v>
      </c>
      <c r="R265" s="25">
        <f t="shared" si="32"/>
        <v>17909.155555555557</v>
      </c>
      <c r="S265" s="25">
        <f t="shared" si="33"/>
        <v>0</v>
      </c>
      <c r="W265">
        <f>IF(AND(P265&gt;='World Hubbert'!$N$9,P264&lt;'World Hubbert'!$N$9),'Data 1'!M265,0)</f>
        <v>0</v>
      </c>
      <c r="X265">
        <f>IF(AND(P265&gt;='World Hubbert'!$P$9,P264&lt;'World Hubbert'!$P$9),'Data 1'!M265,0)</f>
        <v>0</v>
      </c>
    </row>
    <row r="266" spans="13:24">
      <c r="M266">
        <f t="shared" si="30"/>
        <v>263</v>
      </c>
      <c r="N266">
        <f>MAX('World Hubbert'!$N$17*(1-(M266/'World Hubbert'!$N$18))*M266,0)</f>
        <v>17.965822222222222</v>
      </c>
      <c r="O266">
        <f t="shared" si="34"/>
        <v>5.5661243200051454E-2</v>
      </c>
      <c r="P266">
        <f t="shared" si="31"/>
        <v>1978.0249409851742</v>
      </c>
      <c r="Q266">
        <f t="shared" si="35"/>
        <v>1978</v>
      </c>
      <c r="R266" s="25">
        <f t="shared" si="32"/>
        <v>17965.822222222221</v>
      </c>
      <c r="S266" s="25">
        <f t="shared" si="33"/>
        <v>0</v>
      </c>
      <c r="W266">
        <f>IF(AND(P266&gt;='World Hubbert'!$N$9,P265&lt;'World Hubbert'!$N$9),'Data 1'!M266,0)</f>
        <v>0</v>
      </c>
      <c r="X266">
        <f>IF(AND(P266&gt;='World Hubbert'!$P$9,P265&lt;'World Hubbert'!$P$9),'Data 1'!M266,0)</f>
        <v>0</v>
      </c>
    </row>
    <row r="267" spans="13:24">
      <c r="M267">
        <f t="shared" si="30"/>
        <v>264</v>
      </c>
      <c r="N267">
        <f>MAX('World Hubbert'!$N$17*(1-(M267/'World Hubbert'!$N$18))*M267,0)</f>
        <v>18.022400000000001</v>
      </c>
      <c r="O267">
        <f t="shared" si="34"/>
        <v>5.5486505681818177E-2</v>
      </c>
      <c r="P267">
        <f t="shared" si="31"/>
        <v>1978.080427490856</v>
      </c>
      <c r="Q267">
        <f t="shared" si="35"/>
        <v>1978</v>
      </c>
      <c r="R267" s="25">
        <f t="shared" si="32"/>
        <v>18022.400000000001</v>
      </c>
      <c r="S267" s="25">
        <f t="shared" si="33"/>
        <v>0</v>
      </c>
      <c r="W267">
        <f>IF(AND(P267&gt;='World Hubbert'!$N$9,P266&lt;'World Hubbert'!$N$9),'Data 1'!M267,0)</f>
        <v>0</v>
      </c>
      <c r="X267">
        <f>IF(AND(P267&gt;='World Hubbert'!$P$9,P266&lt;'World Hubbert'!$P$9),'Data 1'!M267,0)</f>
        <v>0</v>
      </c>
    </row>
    <row r="268" spans="13:24">
      <c r="M268">
        <f t="shared" si="30"/>
        <v>265</v>
      </c>
      <c r="N268">
        <f>MAX('World Hubbert'!$N$17*(1-(M268/'World Hubbert'!$N$18))*M268,0)</f>
        <v>18.078888888888891</v>
      </c>
      <c r="O268">
        <f t="shared" si="34"/>
        <v>5.5313133796324743E-2</v>
      </c>
      <c r="P268">
        <f t="shared" si="31"/>
        <v>1978.1357406246523</v>
      </c>
      <c r="Q268">
        <f t="shared" si="35"/>
        <v>1978</v>
      </c>
      <c r="R268" s="25">
        <f t="shared" si="32"/>
        <v>18078.888888888891</v>
      </c>
      <c r="S268" s="25">
        <f t="shared" si="33"/>
        <v>0</v>
      </c>
      <c r="W268">
        <f>IF(AND(P268&gt;='World Hubbert'!$N$9,P267&lt;'World Hubbert'!$N$9),'Data 1'!M268,0)</f>
        <v>0</v>
      </c>
      <c r="X268">
        <f>IF(AND(P268&gt;='World Hubbert'!$P$9,P267&lt;'World Hubbert'!$P$9),'Data 1'!M268,0)</f>
        <v>0</v>
      </c>
    </row>
    <row r="269" spans="13:24">
      <c r="M269">
        <f t="shared" si="30"/>
        <v>266</v>
      </c>
      <c r="N269">
        <f>MAX('World Hubbert'!$N$17*(1-(M269/'World Hubbert'!$N$18))*M269,0)</f>
        <v>18.135288888888891</v>
      </c>
      <c r="O269">
        <f t="shared" si="34"/>
        <v>5.5141112232994477E-2</v>
      </c>
      <c r="P269">
        <f t="shared" si="31"/>
        <v>1978.1908817368853</v>
      </c>
      <c r="Q269">
        <f t="shared" si="35"/>
        <v>1978</v>
      </c>
      <c r="R269" s="25">
        <f t="shared" si="32"/>
        <v>18135.288888888892</v>
      </c>
      <c r="S269" s="25">
        <f t="shared" si="33"/>
        <v>0</v>
      </c>
      <c r="W269">
        <f>IF(AND(P269&gt;='World Hubbert'!$N$9,P268&lt;'World Hubbert'!$N$9),'Data 1'!M269,0)</f>
        <v>0</v>
      </c>
      <c r="X269">
        <f>IF(AND(P269&gt;='World Hubbert'!$P$9,P268&lt;'World Hubbert'!$P$9),'Data 1'!M269,0)</f>
        <v>0</v>
      </c>
    </row>
    <row r="270" spans="13:24">
      <c r="M270">
        <f t="shared" si="30"/>
        <v>267</v>
      </c>
      <c r="N270">
        <f>MAX('World Hubbert'!$N$17*(1-(M270/'World Hubbert'!$N$18))*M270,0)</f>
        <v>18.191600000000001</v>
      </c>
      <c r="O270">
        <f t="shared" si="34"/>
        <v>5.4970425910859953E-2</v>
      </c>
      <c r="P270">
        <f t="shared" si="31"/>
        <v>1978.2458521627962</v>
      </c>
      <c r="Q270">
        <f t="shared" si="35"/>
        <v>1978</v>
      </c>
      <c r="R270" s="25">
        <f t="shared" si="32"/>
        <v>18191.600000000002</v>
      </c>
      <c r="S270" s="25">
        <f t="shared" si="33"/>
        <v>0</v>
      </c>
      <c r="W270">
        <f>IF(AND(P270&gt;='World Hubbert'!$N$9,P269&lt;'World Hubbert'!$N$9),'Data 1'!M270,0)</f>
        <v>0</v>
      </c>
      <c r="X270">
        <f>IF(AND(P270&gt;='World Hubbert'!$P$9,P269&lt;'World Hubbert'!$P$9),'Data 1'!M270,0)</f>
        <v>0</v>
      </c>
    </row>
    <row r="271" spans="13:24">
      <c r="M271">
        <f t="shared" si="30"/>
        <v>268</v>
      </c>
      <c r="N271">
        <f>MAX('World Hubbert'!$N$17*(1-(M271/'World Hubbert'!$N$18))*M271,0)</f>
        <v>18.247822222222222</v>
      </c>
      <c r="O271">
        <f t="shared" si="34"/>
        <v>5.4801059974280038E-2</v>
      </c>
      <c r="P271">
        <f t="shared" si="31"/>
        <v>1978.3006532227705</v>
      </c>
      <c r="Q271">
        <f t="shared" si="35"/>
        <v>1978</v>
      </c>
      <c r="R271" s="25">
        <f t="shared" si="32"/>
        <v>18247.822222222221</v>
      </c>
      <c r="S271" s="25">
        <f t="shared" si="33"/>
        <v>0</v>
      </c>
      <c r="W271">
        <f>IF(AND(P271&gt;='World Hubbert'!$N$9,P270&lt;'World Hubbert'!$N$9),'Data 1'!M271,0)</f>
        <v>0</v>
      </c>
      <c r="X271">
        <f>IF(AND(P271&gt;='World Hubbert'!$P$9,P270&lt;'World Hubbert'!$P$9),'Data 1'!M271,0)</f>
        <v>0</v>
      </c>
    </row>
    <row r="272" spans="13:24">
      <c r="M272">
        <f t="shared" si="30"/>
        <v>269</v>
      </c>
      <c r="N272">
        <f>MAX('World Hubbert'!$N$17*(1-(M272/'World Hubbert'!$N$18))*M272,0)</f>
        <v>18.303955555555557</v>
      </c>
      <c r="O272">
        <f t="shared" si="34"/>
        <v>5.4632999788752398E-2</v>
      </c>
      <c r="P272">
        <f t="shared" si="31"/>
        <v>1978.3552862225592</v>
      </c>
      <c r="Q272">
        <f t="shared" si="35"/>
        <v>1978</v>
      </c>
      <c r="R272" s="25">
        <f t="shared" si="32"/>
        <v>18303.955555555556</v>
      </c>
      <c r="S272" s="25">
        <f t="shared" si="33"/>
        <v>0</v>
      </c>
      <c r="W272">
        <f>IF(AND(P272&gt;='World Hubbert'!$N$9,P271&lt;'World Hubbert'!$N$9),'Data 1'!M272,0)</f>
        <v>0</v>
      </c>
      <c r="X272">
        <f>IF(AND(P272&gt;='World Hubbert'!$P$9,P271&lt;'World Hubbert'!$P$9),'Data 1'!M272,0)</f>
        <v>0</v>
      </c>
    </row>
    <row r="273" spans="13:24">
      <c r="M273">
        <f t="shared" si="30"/>
        <v>270</v>
      </c>
      <c r="N273">
        <f>MAX('World Hubbert'!$N$17*(1-(M273/'World Hubbert'!$N$18))*M273,0)</f>
        <v>18.360000000000003</v>
      </c>
      <c r="O273">
        <f t="shared" si="34"/>
        <v>5.4466230936819161E-2</v>
      </c>
      <c r="P273">
        <f t="shared" si="31"/>
        <v>1978.4097524534961</v>
      </c>
      <c r="Q273">
        <f t="shared" si="35"/>
        <v>1978</v>
      </c>
      <c r="R273" s="25">
        <f t="shared" si="32"/>
        <v>18360.000000000004</v>
      </c>
      <c r="S273" s="25">
        <f t="shared" si="33"/>
        <v>0</v>
      </c>
      <c r="W273">
        <f>IF(AND(P273&gt;='World Hubbert'!$N$9,P272&lt;'World Hubbert'!$N$9),'Data 1'!M273,0)</f>
        <v>0</v>
      </c>
      <c r="X273">
        <f>IF(AND(P273&gt;='World Hubbert'!$P$9,P272&lt;'World Hubbert'!$P$9),'Data 1'!M273,0)</f>
        <v>0</v>
      </c>
    </row>
    <row r="274" spans="13:24">
      <c r="M274">
        <f t="shared" si="30"/>
        <v>271</v>
      </c>
      <c r="N274">
        <f>MAX('World Hubbert'!$N$17*(1-(M274/'World Hubbert'!$N$18))*M274,0)</f>
        <v>18.415955555555556</v>
      </c>
      <c r="O274">
        <f t="shared" si="34"/>
        <v>5.4300739214063171E-2</v>
      </c>
      <c r="P274">
        <f t="shared" si="31"/>
        <v>1978.4640531927103</v>
      </c>
      <c r="Q274">
        <f t="shared" si="35"/>
        <v>1978</v>
      </c>
      <c r="R274" s="25">
        <f t="shared" si="32"/>
        <v>18415.955555555556</v>
      </c>
      <c r="S274" s="25">
        <f t="shared" si="33"/>
        <v>0</v>
      </c>
      <c r="W274">
        <f>IF(AND(P274&gt;='World Hubbert'!$N$9,P273&lt;'World Hubbert'!$N$9),'Data 1'!M274,0)</f>
        <v>0</v>
      </c>
      <c r="X274">
        <f>IF(AND(P274&gt;='World Hubbert'!$P$9,P273&lt;'World Hubbert'!$P$9),'Data 1'!M274,0)</f>
        <v>0</v>
      </c>
    </row>
    <row r="275" spans="13:24">
      <c r="M275">
        <f t="shared" si="30"/>
        <v>272</v>
      </c>
      <c r="N275">
        <f>MAX('World Hubbert'!$N$17*(1-(M275/'World Hubbert'!$N$18))*M275,0)</f>
        <v>18.471822222222222</v>
      </c>
      <c r="O275">
        <f t="shared" si="34"/>
        <v>5.4136510625192487E-2</v>
      </c>
      <c r="P275">
        <f t="shared" si="31"/>
        <v>1978.5181897033353</v>
      </c>
      <c r="Q275">
        <f t="shared" si="35"/>
        <v>1978</v>
      </c>
      <c r="R275" s="25">
        <f t="shared" si="32"/>
        <v>18471.822222222221</v>
      </c>
      <c r="S275" s="25">
        <f t="shared" si="33"/>
        <v>0</v>
      </c>
      <c r="W275">
        <f>IF(AND(P275&gt;='World Hubbert'!$N$9,P274&lt;'World Hubbert'!$N$9),'Data 1'!M275,0)</f>
        <v>0</v>
      </c>
      <c r="X275">
        <f>IF(AND(P275&gt;='World Hubbert'!$P$9,P274&lt;'World Hubbert'!$P$9),'Data 1'!M275,0)</f>
        <v>0</v>
      </c>
    </row>
    <row r="276" spans="13:24">
      <c r="M276">
        <f t="shared" si="30"/>
        <v>273</v>
      </c>
      <c r="N276">
        <f>MAX('World Hubbert'!$N$17*(1-(M276/'World Hubbert'!$N$18))*M276,0)</f>
        <v>18.527600000000003</v>
      </c>
      <c r="O276">
        <f t="shared" si="34"/>
        <v>5.3973531380211139E-2</v>
      </c>
      <c r="P276">
        <f t="shared" si="31"/>
        <v>1978.5721632347156</v>
      </c>
      <c r="Q276">
        <f t="shared" si="35"/>
        <v>1978</v>
      </c>
      <c r="R276" s="25">
        <f t="shared" si="32"/>
        <v>18527.600000000002</v>
      </c>
      <c r="S276" s="25">
        <f t="shared" si="33"/>
        <v>0</v>
      </c>
      <c r="W276">
        <f>IF(AND(P276&gt;='World Hubbert'!$N$9,P275&lt;'World Hubbert'!$N$9),'Data 1'!M276,0)</f>
        <v>0</v>
      </c>
      <c r="X276">
        <f>IF(AND(P276&gt;='World Hubbert'!$P$9,P275&lt;'World Hubbert'!$P$9),'Data 1'!M276,0)</f>
        <v>0</v>
      </c>
    </row>
    <row r="277" spans="13:24">
      <c r="M277">
        <f t="shared" si="30"/>
        <v>274</v>
      </c>
      <c r="N277">
        <f>MAX('World Hubbert'!$N$17*(1-(M277/'World Hubbert'!$N$18))*M277,0)</f>
        <v>18.583288888888887</v>
      </c>
      <c r="O277">
        <f t="shared" si="34"/>
        <v>5.3811787890673583E-2</v>
      </c>
      <c r="P277">
        <f t="shared" si="31"/>
        <v>1978.6259750226063</v>
      </c>
      <c r="Q277">
        <f t="shared" si="35"/>
        <v>1978</v>
      </c>
      <c r="R277" s="25">
        <f t="shared" si="32"/>
        <v>18583.288888888888</v>
      </c>
      <c r="S277" s="25">
        <f t="shared" si="33"/>
        <v>0</v>
      </c>
      <c r="W277">
        <f>IF(AND(P277&gt;='World Hubbert'!$N$9,P276&lt;'World Hubbert'!$N$9),'Data 1'!M277,0)</f>
        <v>0</v>
      </c>
      <c r="X277">
        <f>IF(AND(P277&gt;='World Hubbert'!$P$9,P276&lt;'World Hubbert'!$P$9),'Data 1'!M277,0)</f>
        <v>0</v>
      </c>
    </row>
    <row r="278" spans="13:24">
      <c r="M278">
        <f t="shared" si="30"/>
        <v>275</v>
      </c>
      <c r="N278">
        <f>MAX('World Hubbert'!$N$17*(1-(M278/'World Hubbert'!$N$18))*M278,0)</f>
        <v>18.638888888888889</v>
      </c>
      <c r="O278">
        <f t="shared" si="34"/>
        <v>5.3651266766020861E-2</v>
      </c>
      <c r="P278">
        <f t="shared" si="31"/>
        <v>1978.6796262893724</v>
      </c>
      <c r="Q278">
        <f t="shared" si="35"/>
        <v>1978</v>
      </c>
      <c r="R278" s="25">
        <f t="shared" si="32"/>
        <v>18638.888888888891</v>
      </c>
      <c r="S278" s="25">
        <f t="shared" si="33"/>
        <v>0</v>
      </c>
      <c r="W278">
        <f>IF(AND(P278&gt;='World Hubbert'!$N$9,P277&lt;'World Hubbert'!$N$9),'Data 1'!M278,0)</f>
        <v>0</v>
      </c>
      <c r="X278">
        <f>IF(AND(P278&gt;='World Hubbert'!$P$9,P277&lt;'World Hubbert'!$P$9),'Data 1'!M278,0)</f>
        <v>0</v>
      </c>
    </row>
    <row r="279" spans="13:24">
      <c r="M279">
        <f t="shared" si="30"/>
        <v>276</v>
      </c>
      <c r="N279">
        <f>MAX('World Hubbert'!$N$17*(1-(M279/'World Hubbert'!$N$18))*M279,0)</f>
        <v>18.694400000000002</v>
      </c>
      <c r="O279">
        <f t="shared" si="34"/>
        <v>5.3491954809996571E-2</v>
      </c>
      <c r="P279">
        <f t="shared" si="31"/>
        <v>1978.7331182441824</v>
      </c>
      <c r="Q279">
        <f t="shared" si="35"/>
        <v>1978</v>
      </c>
      <c r="R279" s="25">
        <f t="shared" si="32"/>
        <v>18694.400000000001</v>
      </c>
      <c r="S279" s="25">
        <f t="shared" si="33"/>
        <v>0</v>
      </c>
      <c r="W279">
        <f>IF(AND(P279&gt;='World Hubbert'!$N$9,P278&lt;'World Hubbert'!$N$9),'Data 1'!M279,0)</f>
        <v>0</v>
      </c>
      <c r="X279">
        <f>IF(AND(P279&gt;='World Hubbert'!$P$9,P278&lt;'World Hubbert'!$P$9),'Data 1'!M279,0)</f>
        <v>0</v>
      </c>
    </row>
    <row r="280" spans="13:24">
      <c r="M280">
        <f t="shared" si="30"/>
        <v>277</v>
      </c>
      <c r="N280">
        <f>MAX('World Hubbert'!$N$17*(1-(M280/'World Hubbert'!$N$18))*M280,0)</f>
        <v>18.749822222222225</v>
      </c>
      <c r="O280">
        <f t="shared" si="34"/>
        <v>5.3333839017140304E-2</v>
      </c>
      <c r="P280">
        <f t="shared" si="31"/>
        <v>1978.7864520831995</v>
      </c>
      <c r="Q280">
        <f t="shared" si="35"/>
        <v>1978</v>
      </c>
      <c r="R280" s="25">
        <f t="shared" si="32"/>
        <v>18749.822222222225</v>
      </c>
      <c r="S280" s="25">
        <f t="shared" si="33"/>
        <v>0</v>
      </c>
      <c r="W280">
        <f>IF(AND(P280&gt;='World Hubbert'!$N$9,P279&lt;'World Hubbert'!$N$9),'Data 1'!M280,0)</f>
        <v>0</v>
      </c>
      <c r="X280">
        <f>IF(AND(P280&gt;='World Hubbert'!$P$9,P279&lt;'World Hubbert'!$P$9),'Data 1'!M280,0)</f>
        <v>0</v>
      </c>
    </row>
    <row r="281" spans="13:24">
      <c r="M281">
        <f t="shared" si="30"/>
        <v>278</v>
      </c>
      <c r="N281">
        <f>MAX('World Hubbert'!$N$17*(1-(M281/'World Hubbert'!$N$18))*M281,0)</f>
        <v>18.805155555555558</v>
      </c>
      <c r="O281">
        <f t="shared" si="34"/>
        <v>5.3176906569356856E-2</v>
      </c>
      <c r="P281">
        <f t="shared" si="31"/>
        <v>1978.8396289897689</v>
      </c>
      <c r="Q281">
        <f t="shared" si="35"/>
        <v>1978</v>
      </c>
      <c r="R281" s="25">
        <f t="shared" si="32"/>
        <v>18805.155555555557</v>
      </c>
      <c r="S281" s="25">
        <f t="shared" si="33"/>
        <v>0</v>
      </c>
      <c r="W281">
        <f>IF(AND(P281&gt;='World Hubbert'!$N$9,P280&lt;'World Hubbert'!$N$9),'Data 1'!M281,0)</f>
        <v>0</v>
      </c>
      <c r="X281">
        <f>IF(AND(P281&gt;='World Hubbert'!$P$9,P280&lt;'World Hubbert'!$P$9),'Data 1'!M281,0)</f>
        <v>0</v>
      </c>
    </row>
    <row r="282" spans="13:24">
      <c r="M282">
        <f t="shared" si="30"/>
        <v>279</v>
      </c>
      <c r="N282">
        <f>MAX('World Hubbert'!$N$17*(1-(M282/'World Hubbert'!$N$18))*M282,0)</f>
        <v>18.860399999999998</v>
      </c>
      <c r="O282">
        <f t="shared" si="34"/>
        <v>5.3021144832559229E-2</v>
      </c>
      <c r="P282">
        <f t="shared" si="31"/>
        <v>1978.8926501346016</v>
      </c>
      <c r="Q282">
        <f t="shared" si="35"/>
        <v>1978</v>
      </c>
      <c r="R282" s="25">
        <f t="shared" si="32"/>
        <v>18860.399999999998</v>
      </c>
      <c r="S282" s="25">
        <f t="shared" si="33"/>
        <v>0</v>
      </c>
      <c r="W282">
        <f>IF(AND(P282&gt;='World Hubbert'!$N$9,P281&lt;'World Hubbert'!$N$9),'Data 1'!M282,0)</f>
        <v>0</v>
      </c>
      <c r="X282">
        <f>IF(AND(P282&gt;='World Hubbert'!$P$9,P281&lt;'World Hubbert'!$P$9),'Data 1'!M282,0)</f>
        <v>0</v>
      </c>
    </row>
    <row r="283" spans="13:24">
      <c r="M283">
        <f t="shared" si="30"/>
        <v>280</v>
      </c>
      <c r="N283">
        <f>MAX('World Hubbert'!$N$17*(1-(M283/'World Hubbert'!$N$18))*M283,0)</f>
        <v>18.915555555555557</v>
      </c>
      <c r="O283">
        <f t="shared" si="34"/>
        <v>5.2866541353383457E-2</v>
      </c>
      <c r="P283">
        <f t="shared" si="31"/>
        <v>1978.9455166759549</v>
      </c>
      <c r="Q283">
        <f t="shared" si="35"/>
        <v>1978</v>
      </c>
      <c r="R283" s="25">
        <f t="shared" si="32"/>
        <v>18915.555555555555</v>
      </c>
      <c r="S283" s="25">
        <f t="shared" si="33"/>
        <v>0</v>
      </c>
      <c r="W283">
        <f>IF(AND(P283&gt;='World Hubbert'!$N$9,P282&lt;'World Hubbert'!$N$9),'Data 1'!M283,0)</f>
        <v>0</v>
      </c>
      <c r="X283">
        <f>IF(AND(P283&gt;='World Hubbert'!$P$9,P282&lt;'World Hubbert'!$P$9),'Data 1'!M283,0)</f>
        <v>0</v>
      </c>
    </row>
    <row r="284" spans="13:24">
      <c r="M284">
        <f t="shared" si="30"/>
        <v>281</v>
      </c>
      <c r="N284">
        <f>MAX('World Hubbert'!$N$17*(1-(M284/'World Hubbert'!$N$18))*M284,0)</f>
        <v>18.970622222222225</v>
      </c>
      <c r="O284">
        <f t="shared" si="34"/>
        <v>5.2713083855973793E-2</v>
      </c>
      <c r="P284">
        <f t="shared" si="31"/>
        <v>1978.9982297598108</v>
      </c>
      <c r="Q284">
        <f t="shared" si="35"/>
        <v>1978</v>
      </c>
      <c r="R284" s="25">
        <f t="shared" si="32"/>
        <v>18970.622222222224</v>
      </c>
      <c r="S284" s="25">
        <f t="shared" si="33"/>
        <v>0</v>
      </c>
      <c r="W284">
        <f>IF(AND(P284&gt;='World Hubbert'!$N$9,P283&lt;'World Hubbert'!$N$9),'Data 1'!M284,0)</f>
        <v>0</v>
      </c>
      <c r="X284">
        <f>IF(AND(P284&gt;='World Hubbert'!$P$9,P283&lt;'World Hubbert'!$P$9),'Data 1'!M284,0)</f>
        <v>0</v>
      </c>
    </row>
    <row r="285" spans="13:24">
      <c r="M285">
        <f t="shared" si="30"/>
        <v>282</v>
      </c>
      <c r="N285">
        <f>MAX('World Hubbert'!$N$17*(1-(M285/'World Hubbert'!$N$18))*M285,0)</f>
        <v>19.025599999999997</v>
      </c>
      <c r="O285">
        <f t="shared" si="34"/>
        <v>5.2560760238836102E-2</v>
      </c>
      <c r="P285">
        <f t="shared" si="31"/>
        <v>1979.0507905200495</v>
      </c>
      <c r="Q285">
        <f t="shared" si="35"/>
        <v>1979</v>
      </c>
      <c r="R285" s="25">
        <f t="shared" si="32"/>
        <v>19025.599999999999</v>
      </c>
      <c r="S285" s="25">
        <f t="shared" si="33"/>
        <v>0</v>
      </c>
      <c r="W285">
        <f>IF(AND(P285&gt;='World Hubbert'!$N$9,P284&lt;'World Hubbert'!$N$9),'Data 1'!M285,0)</f>
        <v>0</v>
      </c>
      <c r="X285">
        <f>IF(AND(P285&gt;='World Hubbert'!$P$9,P284&lt;'World Hubbert'!$P$9),'Data 1'!M285,0)</f>
        <v>0</v>
      </c>
    </row>
    <row r="286" spans="13:24">
      <c r="M286">
        <f t="shared" si="30"/>
        <v>283</v>
      </c>
      <c r="N286">
        <f>MAX('World Hubbert'!$N$17*(1-(M286/'World Hubbert'!$N$18))*M286,0)</f>
        <v>19.080488888888887</v>
      </c>
      <c r="O286">
        <f t="shared" si="34"/>
        <v>5.2409558571758011E-2</v>
      </c>
      <c r="P286">
        <f t="shared" si="31"/>
        <v>1979.1032000786213</v>
      </c>
      <c r="Q286">
        <f t="shared" si="35"/>
        <v>1979</v>
      </c>
      <c r="R286" s="25">
        <f t="shared" si="32"/>
        <v>19080.488888888885</v>
      </c>
      <c r="S286" s="25">
        <f t="shared" si="33"/>
        <v>0</v>
      </c>
      <c r="W286">
        <f>IF(AND(P286&gt;='World Hubbert'!$N$9,P285&lt;'World Hubbert'!$N$9),'Data 1'!M286,0)</f>
        <v>0</v>
      </c>
      <c r="X286">
        <f>IF(AND(P286&gt;='World Hubbert'!$P$9,P285&lt;'World Hubbert'!$P$9),'Data 1'!M286,0)</f>
        <v>0</v>
      </c>
    </row>
    <row r="287" spans="13:24">
      <c r="M287">
        <f t="shared" si="30"/>
        <v>284</v>
      </c>
      <c r="N287">
        <f>MAX('World Hubbert'!$N$17*(1-(M287/'World Hubbert'!$N$18))*M287,0)</f>
        <v>19.135288888888887</v>
      </c>
      <c r="O287">
        <f t="shared" si="34"/>
        <v>5.2259467092794235E-2</v>
      </c>
      <c r="P287">
        <f t="shared" si="31"/>
        <v>1979.1554595457142</v>
      </c>
      <c r="Q287">
        <f t="shared" si="35"/>
        <v>1979</v>
      </c>
      <c r="R287" s="25">
        <f t="shared" si="32"/>
        <v>19135.288888888888</v>
      </c>
      <c r="S287" s="25">
        <f t="shared" si="33"/>
        <v>0</v>
      </c>
      <c r="W287">
        <f>IF(AND(P287&gt;='World Hubbert'!$N$9,P286&lt;'World Hubbert'!$N$9),'Data 1'!M287,0)</f>
        <v>0</v>
      </c>
      <c r="X287">
        <f>IF(AND(P287&gt;='World Hubbert'!$P$9,P286&lt;'World Hubbert'!$P$9),'Data 1'!M287,0)</f>
        <v>0</v>
      </c>
    </row>
    <row r="288" spans="13:24">
      <c r="M288">
        <f t="shared" si="30"/>
        <v>285</v>
      </c>
      <c r="N288">
        <f>MAX('World Hubbert'!$N$17*(1-(M288/'World Hubbert'!$N$18))*M288,0)</f>
        <v>19.190000000000001</v>
      </c>
      <c r="O288">
        <f t="shared" si="34"/>
        <v>5.2110474205315262E-2</v>
      </c>
      <c r="P288">
        <f t="shared" si="31"/>
        <v>1979.2075700199196</v>
      </c>
      <c r="Q288">
        <f t="shared" si="35"/>
        <v>1979</v>
      </c>
      <c r="R288" s="25">
        <f t="shared" si="32"/>
        <v>19190</v>
      </c>
      <c r="S288" s="25">
        <f t="shared" si="33"/>
        <v>0</v>
      </c>
      <c r="W288">
        <f>IF(AND(P288&gt;='World Hubbert'!$N$9,P287&lt;'World Hubbert'!$N$9),'Data 1'!M288,0)</f>
        <v>0</v>
      </c>
      <c r="X288">
        <f>IF(AND(P288&gt;='World Hubbert'!$P$9,P287&lt;'World Hubbert'!$P$9),'Data 1'!M288,0)</f>
        <v>0</v>
      </c>
    </row>
    <row r="289" spans="13:24">
      <c r="M289">
        <f t="shared" si="30"/>
        <v>286</v>
      </c>
      <c r="N289">
        <f>MAX('World Hubbert'!$N$17*(1-(M289/'World Hubbert'!$N$18))*M289,0)</f>
        <v>19.244622222222226</v>
      </c>
      <c r="O289">
        <f t="shared" si="34"/>
        <v>5.1962568475118001E-2</v>
      </c>
      <c r="P289">
        <f t="shared" si="31"/>
        <v>1979.2595325883947</v>
      </c>
      <c r="Q289">
        <f t="shared" si="35"/>
        <v>1979</v>
      </c>
      <c r="R289" s="25">
        <f t="shared" si="32"/>
        <v>19244.622222222228</v>
      </c>
      <c r="S289" s="25">
        <f t="shared" si="33"/>
        <v>0</v>
      </c>
      <c r="W289">
        <f>IF(AND(P289&gt;='World Hubbert'!$N$9,P288&lt;'World Hubbert'!$N$9),'Data 1'!M289,0)</f>
        <v>0</v>
      </c>
      <c r="X289">
        <f>IF(AND(P289&gt;='World Hubbert'!$P$9,P288&lt;'World Hubbert'!$P$9),'Data 1'!M289,0)</f>
        <v>0</v>
      </c>
    </row>
    <row r="290" spans="13:24">
      <c r="M290">
        <f t="shared" si="30"/>
        <v>287</v>
      </c>
      <c r="N290">
        <f>MAX('World Hubbert'!$N$17*(1-(M290/'World Hubbert'!$N$18))*M290,0)</f>
        <v>19.299155555555554</v>
      </c>
      <c r="O290">
        <f t="shared" si="34"/>
        <v>5.1815738627596836E-2</v>
      </c>
      <c r="P290">
        <f t="shared" si="31"/>
        <v>1979.3113483270222</v>
      </c>
      <c r="Q290">
        <f t="shared" si="35"/>
        <v>1979</v>
      </c>
      <c r="R290" s="25">
        <f t="shared" si="32"/>
        <v>19299.155555555553</v>
      </c>
      <c r="S290" s="25">
        <f t="shared" si="33"/>
        <v>0</v>
      </c>
      <c r="W290">
        <f>IF(AND(P290&gt;='World Hubbert'!$N$9,P289&lt;'World Hubbert'!$N$9),'Data 1'!M290,0)</f>
        <v>0</v>
      </c>
      <c r="X290">
        <f>IF(AND(P290&gt;='World Hubbert'!$P$9,P289&lt;'World Hubbert'!$P$9),'Data 1'!M290,0)</f>
        <v>0</v>
      </c>
    </row>
    <row r="291" spans="13:24">
      <c r="M291">
        <f t="shared" si="30"/>
        <v>288</v>
      </c>
      <c r="N291">
        <f>MAX('World Hubbert'!$N$17*(1-(M291/'World Hubbert'!$N$18))*M291,0)</f>
        <v>19.3536</v>
      </c>
      <c r="O291">
        <f t="shared" si="34"/>
        <v>5.1669973544973546E-2</v>
      </c>
      <c r="P291">
        <f t="shared" si="31"/>
        <v>1979.3630183005671</v>
      </c>
      <c r="Q291">
        <f t="shared" si="35"/>
        <v>1979</v>
      </c>
      <c r="R291" s="25">
        <f t="shared" si="32"/>
        <v>19353.599999999999</v>
      </c>
      <c r="S291" s="25">
        <f t="shared" si="33"/>
        <v>0</v>
      </c>
      <c r="W291">
        <f>IF(AND(P291&gt;='World Hubbert'!$N$9,P290&lt;'World Hubbert'!$N$9),'Data 1'!M291,0)</f>
        <v>0</v>
      </c>
      <c r="X291">
        <f>IF(AND(P291&gt;='World Hubbert'!$P$9,P290&lt;'World Hubbert'!$P$9),'Data 1'!M291,0)</f>
        <v>0</v>
      </c>
    </row>
    <row r="292" spans="13:24">
      <c r="M292">
        <f t="shared" si="30"/>
        <v>289</v>
      </c>
      <c r="N292">
        <f>MAX('World Hubbert'!$N$17*(1-(M292/'World Hubbert'!$N$18))*M292,0)</f>
        <v>19.407955555555553</v>
      </c>
      <c r="O292">
        <f t="shared" si="34"/>
        <v>5.1525262263584927E-2</v>
      </c>
      <c r="P292">
        <f t="shared" si="31"/>
        <v>1979.4145435628307</v>
      </c>
      <c r="Q292">
        <f t="shared" si="35"/>
        <v>1979</v>
      </c>
      <c r="R292" s="25">
        <f t="shared" si="32"/>
        <v>19407.955555555553</v>
      </c>
      <c r="S292" s="25">
        <f t="shared" si="33"/>
        <v>0</v>
      </c>
      <c r="W292">
        <f>IF(AND(P292&gt;='World Hubbert'!$N$9,P291&lt;'World Hubbert'!$N$9),'Data 1'!M292,0)</f>
        <v>0</v>
      </c>
      <c r="X292">
        <f>IF(AND(P292&gt;='World Hubbert'!$P$9,P291&lt;'World Hubbert'!$P$9),'Data 1'!M292,0)</f>
        <v>0</v>
      </c>
    </row>
    <row r="293" spans="13:24">
      <c r="M293">
        <f t="shared" si="30"/>
        <v>290</v>
      </c>
      <c r="N293">
        <f>MAX('World Hubbert'!$N$17*(1-(M293/'World Hubbert'!$N$18))*M293,0)</f>
        <v>19.46222222222222</v>
      </c>
      <c r="O293">
        <f t="shared" si="34"/>
        <v>5.1381593971226311E-2</v>
      </c>
      <c r="P293">
        <f t="shared" si="31"/>
        <v>1979.4659251568019</v>
      </c>
      <c r="Q293">
        <f t="shared" si="35"/>
        <v>1979</v>
      </c>
      <c r="R293" s="25">
        <f t="shared" si="32"/>
        <v>19462.222222222219</v>
      </c>
      <c r="S293" s="25">
        <f t="shared" si="33"/>
        <v>0</v>
      </c>
      <c r="W293">
        <f>IF(AND(P293&gt;='World Hubbert'!$N$9,P292&lt;'World Hubbert'!$N$9),'Data 1'!M293,0)</f>
        <v>0</v>
      </c>
      <c r="X293">
        <f>IF(AND(P293&gt;='World Hubbert'!$P$9,P292&lt;'World Hubbert'!$P$9),'Data 1'!M293,0)</f>
        <v>0</v>
      </c>
    </row>
    <row r="294" spans="13:24">
      <c r="M294">
        <f t="shared" si="30"/>
        <v>291</v>
      </c>
      <c r="N294">
        <f>MAX('World Hubbert'!$N$17*(1-(M294/'World Hubbert'!$N$18))*M294,0)</f>
        <v>19.516400000000004</v>
      </c>
      <c r="O294">
        <f t="shared" si="34"/>
        <v>5.1238958004550007E-2</v>
      </c>
      <c r="P294">
        <f t="shared" si="31"/>
        <v>1979.5171641148065</v>
      </c>
      <c r="Q294">
        <f t="shared" si="35"/>
        <v>1979</v>
      </c>
      <c r="R294" s="25">
        <f t="shared" si="32"/>
        <v>19516.400000000005</v>
      </c>
      <c r="S294" s="25">
        <f t="shared" si="33"/>
        <v>0</v>
      </c>
      <c r="W294">
        <f>IF(AND(P294&gt;='World Hubbert'!$N$9,P293&lt;'World Hubbert'!$N$9),'Data 1'!M294,0)</f>
        <v>0</v>
      </c>
      <c r="X294">
        <f>IF(AND(P294&gt;='World Hubbert'!$P$9,P293&lt;'World Hubbert'!$P$9),'Data 1'!M294,0)</f>
        <v>0</v>
      </c>
    </row>
    <row r="295" spans="13:24">
      <c r="M295">
        <f t="shared" si="30"/>
        <v>292</v>
      </c>
      <c r="N295">
        <f>MAX('World Hubbert'!$N$17*(1-(M295/'World Hubbert'!$N$18))*M295,0)</f>
        <v>19.570488888888889</v>
      </c>
      <c r="O295">
        <f t="shared" si="34"/>
        <v>5.1097343846517207E-2</v>
      </c>
      <c r="P295">
        <f t="shared" si="31"/>
        <v>1979.5682614586531</v>
      </c>
      <c r="Q295">
        <f t="shared" si="35"/>
        <v>1979</v>
      </c>
      <c r="R295" s="25">
        <f t="shared" si="32"/>
        <v>19570.488888888889</v>
      </c>
      <c r="S295" s="25">
        <f t="shared" si="33"/>
        <v>0</v>
      </c>
      <c r="W295">
        <f>IF(AND(P295&gt;='World Hubbert'!$N$9,P294&lt;'World Hubbert'!$N$9),'Data 1'!M295,0)</f>
        <v>0</v>
      </c>
      <c r="X295">
        <f>IF(AND(P295&gt;='World Hubbert'!$P$9,P294&lt;'World Hubbert'!$P$9),'Data 1'!M295,0)</f>
        <v>0</v>
      </c>
    </row>
    <row r="296" spans="13:24">
      <c r="M296">
        <f t="shared" si="30"/>
        <v>293</v>
      </c>
      <c r="N296">
        <f>MAX('World Hubbert'!$N$17*(1-(M296/'World Hubbert'!$N$18))*M296,0)</f>
        <v>19.624488888888887</v>
      </c>
      <c r="O296">
        <f t="shared" si="34"/>
        <v>5.0956741123901889E-2</v>
      </c>
      <c r="P296">
        <f t="shared" si="31"/>
        <v>1979.6192181997769</v>
      </c>
      <c r="Q296">
        <f t="shared" si="35"/>
        <v>1979</v>
      </c>
      <c r="R296" s="25">
        <f t="shared" si="32"/>
        <v>19624.488888888889</v>
      </c>
      <c r="S296" s="25">
        <f t="shared" si="33"/>
        <v>0</v>
      </c>
      <c r="W296">
        <f>IF(AND(P296&gt;='World Hubbert'!$N$9,P295&lt;'World Hubbert'!$N$9),'Data 1'!M296,0)</f>
        <v>0</v>
      </c>
      <c r="X296">
        <f>IF(AND(P296&gt;='World Hubbert'!$P$9,P295&lt;'World Hubbert'!$P$9),'Data 1'!M296,0)</f>
        <v>0</v>
      </c>
    </row>
    <row r="297" spans="13:24">
      <c r="M297">
        <f t="shared" si="30"/>
        <v>294</v>
      </c>
      <c r="N297">
        <f>MAX('World Hubbert'!$N$17*(1-(M297/'World Hubbert'!$N$18))*M297,0)</f>
        <v>19.6784</v>
      </c>
      <c r="O297">
        <f t="shared" si="34"/>
        <v>5.0817139604845921E-2</v>
      </c>
      <c r="P297">
        <f t="shared" si="31"/>
        <v>1979.6700353393817</v>
      </c>
      <c r="Q297">
        <f t="shared" si="35"/>
        <v>1979</v>
      </c>
      <c r="R297" s="25">
        <f t="shared" si="32"/>
        <v>19678.400000000001</v>
      </c>
      <c r="S297" s="25">
        <f t="shared" si="33"/>
        <v>0</v>
      </c>
      <c r="W297">
        <f>IF(AND(P297&gt;='World Hubbert'!$N$9,P296&lt;'World Hubbert'!$N$9),'Data 1'!M297,0)</f>
        <v>0</v>
      </c>
      <c r="X297">
        <f>IF(AND(P297&gt;='World Hubbert'!$P$9,P296&lt;'World Hubbert'!$P$9),'Data 1'!M297,0)</f>
        <v>0</v>
      </c>
    </row>
    <row r="298" spans="13:24">
      <c r="M298">
        <f t="shared" si="30"/>
        <v>295</v>
      </c>
      <c r="N298">
        <f>MAX('World Hubbert'!$N$17*(1-(M298/'World Hubbert'!$N$18))*M298,0)</f>
        <v>19.732222222222223</v>
      </c>
      <c r="O298">
        <f t="shared" si="34"/>
        <v>5.0678529196463762E-2</v>
      </c>
      <c r="P298">
        <f t="shared" si="31"/>
        <v>1979.7207138685781</v>
      </c>
      <c r="Q298">
        <f t="shared" si="35"/>
        <v>1979</v>
      </c>
      <c r="R298" s="25">
        <f t="shared" si="32"/>
        <v>19732.222222222223</v>
      </c>
      <c r="S298" s="25">
        <f t="shared" si="33"/>
        <v>0</v>
      </c>
      <c r="W298">
        <f>IF(AND(P298&gt;='World Hubbert'!$N$9,P297&lt;'World Hubbert'!$N$9),'Data 1'!M298,0)</f>
        <v>0</v>
      </c>
      <c r="X298">
        <f>IF(AND(P298&gt;='World Hubbert'!$P$9,P297&lt;'World Hubbert'!$P$9),'Data 1'!M298,0)</f>
        <v>0</v>
      </c>
    </row>
    <row r="299" spans="13:24">
      <c r="M299">
        <f t="shared" si="30"/>
        <v>296</v>
      </c>
      <c r="N299">
        <f>MAX('World Hubbert'!$N$17*(1-(M299/'World Hubbert'!$N$18))*M299,0)</f>
        <v>19.78595555555556</v>
      </c>
      <c r="O299">
        <f t="shared" si="34"/>
        <v>5.0540899942495672E-2</v>
      </c>
      <c r="P299">
        <f t="shared" si="31"/>
        <v>1979.7712547685205</v>
      </c>
      <c r="Q299">
        <f t="shared" si="35"/>
        <v>1979</v>
      </c>
      <c r="R299" s="25">
        <f t="shared" si="32"/>
        <v>19785.95555555556</v>
      </c>
      <c r="S299" s="25">
        <f t="shared" si="33"/>
        <v>0</v>
      </c>
      <c r="W299">
        <f>IF(AND(P299&gt;='World Hubbert'!$N$9,P298&lt;'World Hubbert'!$N$9),'Data 1'!M299,0)</f>
        <v>0</v>
      </c>
      <c r="X299">
        <f>IF(AND(P299&gt;='World Hubbert'!$P$9,P298&lt;'World Hubbert'!$P$9),'Data 1'!M299,0)</f>
        <v>0</v>
      </c>
    </row>
    <row r="300" spans="13:24">
      <c r="M300">
        <f t="shared" si="30"/>
        <v>297</v>
      </c>
      <c r="N300">
        <f>MAX('World Hubbert'!$N$17*(1-(M300/'World Hubbert'!$N$18))*M300,0)</f>
        <v>19.839600000000001</v>
      </c>
      <c r="O300">
        <f t="shared" si="34"/>
        <v>5.0404242021008488E-2</v>
      </c>
      <c r="P300">
        <f t="shared" si="31"/>
        <v>1979.8216590105415</v>
      </c>
      <c r="Q300">
        <f t="shared" si="35"/>
        <v>1979</v>
      </c>
      <c r="R300" s="25">
        <f t="shared" si="32"/>
        <v>19839.600000000002</v>
      </c>
      <c r="S300" s="25">
        <f t="shared" si="33"/>
        <v>0</v>
      </c>
      <c r="W300">
        <f>IF(AND(P300&gt;='World Hubbert'!$N$9,P299&lt;'World Hubbert'!$N$9),'Data 1'!M300,0)</f>
        <v>0</v>
      </c>
      <c r="X300">
        <f>IF(AND(P300&gt;='World Hubbert'!$P$9,P299&lt;'World Hubbert'!$P$9),'Data 1'!M300,0)</f>
        <v>0</v>
      </c>
    </row>
    <row r="301" spans="13:24">
      <c r="M301">
        <f t="shared" si="30"/>
        <v>298</v>
      </c>
      <c r="N301">
        <f>MAX('World Hubbert'!$N$17*(1-(M301/'World Hubbert'!$N$18))*M301,0)</f>
        <v>19.893155555555555</v>
      </c>
      <c r="O301">
        <f t="shared" si="34"/>
        <v>5.026854574214247E-2</v>
      </c>
      <c r="P301">
        <f t="shared" si="31"/>
        <v>1979.8719275562837</v>
      </c>
      <c r="Q301">
        <f t="shared" si="35"/>
        <v>1979</v>
      </c>
      <c r="R301" s="25">
        <f t="shared" si="32"/>
        <v>19893.155555555557</v>
      </c>
      <c r="S301" s="25">
        <f t="shared" si="33"/>
        <v>0</v>
      </c>
      <c r="W301">
        <f>IF(AND(P301&gt;='World Hubbert'!$N$9,P300&lt;'World Hubbert'!$N$9),'Data 1'!M301,0)</f>
        <v>0</v>
      </c>
      <c r="X301">
        <f>IF(AND(P301&gt;='World Hubbert'!$P$9,P300&lt;'World Hubbert'!$P$9),'Data 1'!M301,0)</f>
        <v>0</v>
      </c>
    </row>
    <row r="302" spans="13:24">
      <c r="M302">
        <f t="shared" si="30"/>
        <v>299</v>
      </c>
      <c r="N302">
        <f>MAX('World Hubbert'!$N$17*(1-(M302/'World Hubbert'!$N$18))*M302,0)</f>
        <v>19.946622222222221</v>
      </c>
      <c r="O302">
        <f t="shared" si="34"/>
        <v>5.0133801545903627E-2</v>
      </c>
      <c r="P302">
        <f t="shared" si="31"/>
        <v>1979.9220613578295</v>
      </c>
      <c r="Q302">
        <f t="shared" si="35"/>
        <v>1979</v>
      </c>
      <c r="R302" s="25">
        <f t="shared" si="32"/>
        <v>19946.62222222222</v>
      </c>
      <c r="S302" s="25">
        <f t="shared" si="33"/>
        <v>0</v>
      </c>
      <c r="W302">
        <f>IF(AND(P302&gt;='World Hubbert'!$N$9,P301&lt;'World Hubbert'!$N$9),'Data 1'!M302,0)</f>
        <v>0</v>
      </c>
      <c r="X302">
        <f>IF(AND(P302&gt;='World Hubbert'!$P$9,P301&lt;'World Hubbert'!$P$9),'Data 1'!M302,0)</f>
        <v>0</v>
      </c>
    </row>
    <row r="303" spans="13:24">
      <c r="M303">
        <f t="shared" si="30"/>
        <v>300</v>
      </c>
      <c r="N303">
        <f>MAX('World Hubbert'!$N$17*(1-(M303/'World Hubbert'!$N$18))*M303,0)</f>
        <v>20</v>
      </c>
      <c r="O303">
        <f t="shared" si="34"/>
        <v>0.05</v>
      </c>
      <c r="P303">
        <f t="shared" si="31"/>
        <v>1979.9720613578295</v>
      </c>
      <c r="Q303">
        <f t="shared" si="35"/>
        <v>1979</v>
      </c>
      <c r="R303" s="25">
        <f t="shared" si="32"/>
        <v>20000</v>
      </c>
      <c r="S303" s="25">
        <f t="shared" si="33"/>
        <v>0</v>
      </c>
      <c r="W303">
        <f>IF(AND(P303&gt;='World Hubbert'!$N$9,P302&lt;'World Hubbert'!$N$9),'Data 1'!M303,0)</f>
        <v>0</v>
      </c>
      <c r="X303">
        <f>IF(AND(P303&gt;='World Hubbert'!$P$9,P302&lt;'World Hubbert'!$P$9),'Data 1'!M303,0)</f>
        <v>0</v>
      </c>
    </row>
    <row r="304" spans="13:24">
      <c r="M304">
        <f t="shared" si="30"/>
        <v>301</v>
      </c>
      <c r="N304">
        <f>MAX('World Hubbert'!$N$17*(1-(M304/'World Hubbert'!$N$18))*M304,0)</f>
        <v>20.05328888888889</v>
      </c>
      <c r="O304">
        <f t="shared" si="34"/>
        <v>4.9867131797721183E-2</v>
      </c>
      <c r="P304">
        <f t="shared" si="31"/>
        <v>1980.0219284896273</v>
      </c>
      <c r="Q304">
        <f t="shared" si="35"/>
        <v>1980</v>
      </c>
      <c r="R304" s="25">
        <f t="shared" si="32"/>
        <v>20053.288888888888</v>
      </c>
      <c r="S304" s="25">
        <f t="shared" si="33"/>
        <v>0</v>
      </c>
      <c r="W304">
        <f>IF(AND(P304&gt;='World Hubbert'!$N$9,P303&lt;'World Hubbert'!$N$9),'Data 1'!M304,0)</f>
        <v>0</v>
      </c>
      <c r="X304">
        <f>IF(AND(P304&gt;='World Hubbert'!$P$9,P303&lt;'World Hubbert'!$P$9),'Data 1'!M304,0)</f>
        <v>0</v>
      </c>
    </row>
    <row r="305" spans="13:24">
      <c r="M305">
        <f t="shared" si="30"/>
        <v>302</v>
      </c>
      <c r="N305">
        <f>MAX('World Hubbert'!$N$17*(1-(M305/'World Hubbert'!$N$18))*M305,0)</f>
        <v>20.10648888888889</v>
      </c>
      <c r="O305">
        <f t="shared" si="34"/>
        <v>4.973518775585991E-2</v>
      </c>
      <c r="P305">
        <f t="shared" si="31"/>
        <v>1980.0716636773832</v>
      </c>
      <c r="Q305">
        <f t="shared" si="35"/>
        <v>1980</v>
      </c>
      <c r="R305" s="25">
        <f t="shared" si="32"/>
        <v>20106.488888888889</v>
      </c>
      <c r="S305" s="25">
        <f t="shared" si="33"/>
        <v>0</v>
      </c>
      <c r="W305">
        <f>IF(AND(P305&gt;='World Hubbert'!$N$9,P304&lt;'World Hubbert'!$N$9),'Data 1'!M305,0)</f>
        <v>0</v>
      </c>
      <c r="X305">
        <f>IF(AND(P305&gt;='World Hubbert'!$P$9,P304&lt;'World Hubbert'!$P$9),'Data 1'!M305,0)</f>
        <v>0</v>
      </c>
    </row>
    <row r="306" spans="13:24">
      <c r="M306">
        <f t="shared" si="30"/>
        <v>303</v>
      </c>
      <c r="N306">
        <f>MAX('World Hubbert'!$N$17*(1-(M306/'World Hubbert'!$N$18))*M306,0)</f>
        <v>20.159600000000001</v>
      </c>
      <c r="O306">
        <f t="shared" si="34"/>
        <v>4.9604158812674853E-2</v>
      </c>
      <c r="P306">
        <f t="shared" si="31"/>
        <v>1980.1212678361958</v>
      </c>
      <c r="Q306">
        <f t="shared" si="35"/>
        <v>1980</v>
      </c>
      <c r="R306" s="25">
        <f t="shared" si="32"/>
        <v>20159.600000000002</v>
      </c>
      <c r="S306" s="25">
        <f t="shared" si="33"/>
        <v>0</v>
      </c>
      <c r="W306">
        <f>IF(AND(P306&gt;='World Hubbert'!$N$9,P305&lt;'World Hubbert'!$N$9),'Data 1'!M306,0)</f>
        <v>0</v>
      </c>
      <c r="X306">
        <f>IF(AND(P306&gt;='World Hubbert'!$P$9,P305&lt;'World Hubbert'!$P$9),'Data 1'!M306,0)</f>
        <v>0</v>
      </c>
    </row>
    <row r="307" spans="13:24">
      <c r="M307">
        <f t="shared" si="30"/>
        <v>304</v>
      </c>
      <c r="N307">
        <f>MAX('World Hubbert'!$N$17*(1-(M307/'World Hubbert'!$N$18))*M307,0)</f>
        <v>20.212622222222222</v>
      </c>
      <c r="O307">
        <f t="shared" si="34"/>
        <v>4.9474036025893613E-2</v>
      </c>
      <c r="P307">
        <f t="shared" si="31"/>
        <v>1980.1707418722217</v>
      </c>
      <c r="Q307">
        <f t="shared" si="35"/>
        <v>1980</v>
      </c>
      <c r="R307" s="25">
        <f t="shared" si="32"/>
        <v>20212.622222222224</v>
      </c>
      <c r="S307" s="25">
        <f t="shared" si="33"/>
        <v>0</v>
      </c>
      <c r="W307">
        <f>IF(AND(P307&gt;='World Hubbert'!$N$9,P306&lt;'World Hubbert'!$N$9),'Data 1'!M307,0)</f>
        <v>0</v>
      </c>
      <c r="X307">
        <f>IF(AND(P307&gt;='World Hubbert'!$P$9,P306&lt;'World Hubbert'!$P$9),'Data 1'!M307,0)</f>
        <v>0</v>
      </c>
    </row>
    <row r="308" spans="13:24">
      <c r="M308">
        <f t="shared" si="30"/>
        <v>305</v>
      </c>
      <c r="N308">
        <f>MAX('World Hubbert'!$N$17*(1-(M308/'World Hubbert'!$N$18))*M308,0)</f>
        <v>20.265555555555554</v>
      </c>
      <c r="O308">
        <f t="shared" si="34"/>
        <v>4.9344810570754981E-2</v>
      </c>
      <c r="P308">
        <f t="shared" si="31"/>
        <v>1980.2200866827925</v>
      </c>
      <c r="Q308">
        <f t="shared" si="35"/>
        <v>1980</v>
      </c>
      <c r="R308" s="25">
        <f t="shared" si="32"/>
        <v>20265.555555555555</v>
      </c>
      <c r="S308" s="25">
        <f t="shared" si="33"/>
        <v>0</v>
      </c>
      <c r="W308">
        <f>IF(AND(P308&gt;='World Hubbert'!$N$9,P307&lt;'World Hubbert'!$N$9),'Data 1'!M308,0)</f>
        <v>0</v>
      </c>
      <c r="X308">
        <f>IF(AND(P308&gt;='World Hubbert'!$P$9,P307&lt;'World Hubbert'!$P$9),'Data 1'!M308,0)</f>
        <v>0</v>
      </c>
    </row>
    <row r="309" spans="13:24">
      <c r="M309">
        <f t="shared" si="30"/>
        <v>306</v>
      </c>
      <c r="N309">
        <f>MAX('World Hubbert'!$N$17*(1-(M309/'World Hubbert'!$N$18))*M309,0)</f>
        <v>20.3184</v>
      </c>
      <c r="O309">
        <f t="shared" si="34"/>
        <v>4.9216473738089614E-2</v>
      </c>
      <c r="P309">
        <f t="shared" si="31"/>
        <v>1980.2693031565307</v>
      </c>
      <c r="Q309">
        <f t="shared" si="35"/>
        <v>1980</v>
      </c>
      <c r="R309" s="25">
        <f t="shared" si="32"/>
        <v>20318.400000000001</v>
      </c>
      <c r="S309" s="25">
        <f t="shared" si="33"/>
        <v>0</v>
      </c>
      <c r="W309">
        <f>IF(AND(P309&gt;='World Hubbert'!$N$9,P308&lt;'World Hubbert'!$N$9),'Data 1'!M309,0)</f>
        <v>0</v>
      </c>
      <c r="X309">
        <f>IF(AND(P309&gt;='World Hubbert'!$P$9,P308&lt;'World Hubbert'!$P$9),'Data 1'!M309,0)</f>
        <v>0</v>
      </c>
    </row>
    <row r="310" spans="13:24">
      <c r="M310">
        <f t="shared" si="30"/>
        <v>307</v>
      </c>
      <c r="N310">
        <f>MAX('World Hubbert'!$N$17*(1-(M310/'World Hubbert'!$N$18))*M310,0)</f>
        <v>20.371155555555557</v>
      </c>
      <c r="O310">
        <f t="shared" si="34"/>
        <v>4.9089016932438237E-2</v>
      </c>
      <c r="P310">
        <f t="shared" si="31"/>
        <v>1980.3183921734631</v>
      </c>
      <c r="Q310">
        <f t="shared" si="35"/>
        <v>1980</v>
      </c>
      <c r="R310" s="25">
        <f t="shared" si="32"/>
        <v>20371.155555555557</v>
      </c>
      <c r="S310" s="25">
        <f t="shared" si="33"/>
        <v>0</v>
      </c>
      <c r="W310">
        <f>IF(AND(P310&gt;='World Hubbert'!$N$9,P309&lt;'World Hubbert'!$N$9),'Data 1'!M310,0)</f>
        <v>0</v>
      </c>
      <c r="X310">
        <f>IF(AND(P310&gt;='World Hubbert'!$P$9,P309&lt;'World Hubbert'!$P$9),'Data 1'!M310,0)</f>
        <v>0</v>
      </c>
    </row>
    <row r="311" spans="13:24">
      <c r="M311">
        <f t="shared" ref="M311:M374" si="36">M310+1</f>
        <v>308</v>
      </c>
      <c r="N311">
        <f>MAX('World Hubbert'!$N$17*(1-(M311/'World Hubbert'!$N$18))*M311,0)</f>
        <v>20.423822222222224</v>
      </c>
      <c r="O311">
        <f t="shared" si="34"/>
        <v>4.8962431670206467E-2</v>
      </c>
      <c r="P311">
        <f t="shared" ref="P311:P374" si="37">P312-O312</f>
        <v>1980.3673546051332</v>
      </c>
      <c r="Q311">
        <f t="shared" si="35"/>
        <v>1980</v>
      </c>
      <c r="R311" s="25">
        <f t="shared" ref="R311:R374" si="38">IF(N311&gt;0,N311*1000,0)</f>
        <v>20423.822222222225</v>
      </c>
      <c r="S311" s="25">
        <f t="shared" ref="S311:S374" si="39">IF(R311=$T$6,Q311,0)</f>
        <v>0</v>
      </c>
      <c r="W311">
        <f>IF(AND(P311&gt;='World Hubbert'!$N$9,P310&lt;'World Hubbert'!$N$9),'Data 1'!M311,0)</f>
        <v>0</v>
      </c>
      <c r="X311">
        <f>IF(AND(P311&gt;='World Hubbert'!$P$9,P310&lt;'World Hubbert'!$P$9),'Data 1'!M311,0)</f>
        <v>0</v>
      </c>
    </row>
    <row r="312" spans="13:24">
      <c r="M312">
        <f t="shared" si="36"/>
        <v>309</v>
      </c>
      <c r="N312">
        <f>MAX('World Hubbert'!$N$17*(1-(M312/'World Hubbert'!$N$18))*M312,0)</f>
        <v>20.476400000000002</v>
      </c>
      <c r="O312">
        <f t="shared" si="34"/>
        <v>4.8836709577855478E-2</v>
      </c>
      <c r="P312">
        <f t="shared" si="37"/>
        <v>1980.4161913147111</v>
      </c>
      <c r="Q312">
        <f t="shared" si="35"/>
        <v>1980</v>
      </c>
      <c r="R312" s="25">
        <f t="shared" si="38"/>
        <v>20476.400000000001</v>
      </c>
      <c r="S312" s="25">
        <f t="shared" si="39"/>
        <v>0</v>
      </c>
      <c r="W312">
        <f>IF(AND(P312&gt;='World Hubbert'!$N$9,P311&lt;'World Hubbert'!$N$9),'Data 1'!M312,0)</f>
        <v>0</v>
      </c>
      <c r="X312">
        <f>IF(AND(P312&gt;='World Hubbert'!$P$9,P311&lt;'World Hubbert'!$P$9),'Data 1'!M312,0)</f>
        <v>0</v>
      </c>
    </row>
    <row r="313" spans="13:24">
      <c r="M313">
        <f t="shared" si="36"/>
        <v>310</v>
      </c>
      <c r="N313">
        <f>MAX('World Hubbert'!$N$17*(1-(M313/'World Hubbert'!$N$18))*M313,0)</f>
        <v>20.52888888888889</v>
      </c>
      <c r="O313">
        <f t="shared" si="34"/>
        <v>4.8711842390127734E-2</v>
      </c>
      <c r="P313">
        <f t="shared" si="37"/>
        <v>1980.4649031571012</v>
      </c>
      <c r="Q313">
        <f t="shared" si="35"/>
        <v>1980</v>
      </c>
      <c r="R313" s="25">
        <f t="shared" si="38"/>
        <v>20528.888888888891</v>
      </c>
      <c r="S313" s="25">
        <f t="shared" si="39"/>
        <v>0</v>
      </c>
      <c r="W313">
        <f>IF(AND(P313&gt;='World Hubbert'!$N$9,P312&lt;'World Hubbert'!$N$9),'Data 1'!M313,0)</f>
        <v>0</v>
      </c>
      <c r="X313">
        <f>IF(AND(P313&gt;='World Hubbert'!$P$9,P312&lt;'World Hubbert'!$P$9),'Data 1'!M313,0)</f>
        <v>0</v>
      </c>
    </row>
    <row r="314" spans="13:24">
      <c r="M314">
        <f t="shared" si="36"/>
        <v>311</v>
      </c>
      <c r="N314">
        <f>MAX('World Hubbert'!$N$17*(1-(M314/'World Hubbert'!$N$18))*M314,0)</f>
        <v>20.581288888888889</v>
      </c>
      <c r="O314">
        <f t="shared" si="34"/>
        <v>4.8587821948306874E-2</v>
      </c>
      <c r="P314">
        <f t="shared" si="37"/>
        <v>1980.5134909790495</v>
      </c>
      <c r="Q314">
        <f t="shared" si="35"/>
        <v>1980</v>
      </c>
      <c r="R314" s="25">
        <f t="shared" si="38"/>
        <v>20581.288888888888</v>
      </c>
      <c r="S314" s="25">
        <f t="shared" si="39"/>
        <v>0</v>
      </c>
      <c r="W314">
        <f>IF(AND(P314&gt;='World Hubbert'!$N$9,P313&lt;'World Hubbert'!$N$9),'Data 1'!M314,0)</f>
        <v>0</v>
      </c>
      <c r="X314">
        <f>IF(AND(P314&gt;='World Hubbert'!$P$9,P313&lt;'World Hubbert'!$P$9),'Data 1'!M314,0)</f>
        <v>0</v>
      </c>
    </row>
    <row r="315" spans="13:24">
      <c r="M315">
        <f t="shared" si="36"/>
        <v>312</v>
      </c>
      <c r="N315">
        <f>MAX('World Hubbert'!$N$17*(1-(M315/'World Hubbert'!$N$18))*M315,0)</f>
        <v>20.633600000000001</v>
      </c>
      <c r="O315">
        <f t="shared" si="34"/>
        <v>4.8464640198511162E-2</v>
      </c>
      <c r="P315">
        <f t="shared" si="37"/>
        <v>1980.561955619248</v>
      </c>
      <c r="Q315">
        <f t="shared" si="35"/>
        <v>1980</v>
      </c>
      <c r="R315" s="25">
        <f t="shared" si="38"/>
        <v>20633.600000000002</v>
      </c>
      <c r="S315" s="25">
        <f t="shared" si="39"/>
        <v>0</v>
      </c>
      <c r="W315">
        <f>IF(AND(P315&gt;='World Hubbert'!$N$9,P314&lt;'World Hubbert'!$N$9),'Data 1'!M315,0)</f>
        <v>0</v>
      </c>
      <c r="X315">
        <f>IF(AND(P315&gt;='World Hubbert'!$P$9,P314&lt;'World Hubbert'!$P$9),'Data 1'!M315,0)</f>
        <v>0</v>
      </c>
    </row>
    <row r="316" spans="13:24">
      <c r="M316">
        <f t="shared" si="36"/>
        <v>313</v>
      </c>
      <c r="N316">
        <f>MAX('World Hubbert'!$N$17*(1-(M316/'World Hubbert'!$N$18))*M316,0)</f>
        <v>20.685822222222225</v>
      </c>
      <c r="O316">
        <f t="shared" si="34"/>
        <v>4.8342289190019566E-2</v>
      </c>
      <c r="P316">
        <f t="shared" si="37"/>
        <v>1980.610297908438</v>
      </c>
      <c r="Q316">
        <f t="shared" si="35"/>
        <v>1980</v>
      </c>
      <c r="R316" s="25">
        <f t="shared" si="38"/>
        <v>20685.822222222225</v>
      </c>
      <c r="S316" s="25">
        <f t="shared" si="39"/>
        <v>0</v>
      </c>
      <c r="W316">
        <f>IF(AND(P316&gt;='World Hubbert'!$N$9,P315&lt;'World Hubbert'!$N$9),'Data 1'!M316,0)</f>
        <v>0</v>
      </c>
      <c r="X316">
        <f>IF(AND(P316&gt;='World Hubbert'!$P$9,P315&lt;'World Hubbert'!$P$9),'Data 1'!M316,0)</f>
        <v>0</v>
      </c>
    </row>
    <row r="317" spans="13:24">
      <c r="M317">
        <f t="shared" si="36"/>
        <v>314</v>
      </c>
      <c r="N317">
        <f>MAX('World Hubbert'!$N$17*(1-(M317/'World Hubbert'!$N$18))*M317,0)</f>
        <v>20.737955555555555</v>
      </c>
      <c r="O317">
        <f t="shared" si="34"/>
        <v>4.8220761073629888E-2</v>
      </c>
      <c r="P317">
        <f t="shared" si="37"/>
        <v>1980.6585186695117</v>
      </c>
      <c r="Q317">
        <f t="shared" si="35"/>
        <v>1980</v>
      </c>
      <c r="R317" s="25">
        <f t="shared" si="38"/>
        <v>20737.955555555556</v>
      </c>
      <c r="S317" s="25">
        <f t="shared" si="39"/>
        <v>0</v>
      </c>
      <c r="W317">
        <f>IF(AND(P317&gt;='World Hubbert'!$N$9,P316&lt;'World Hubbert'!$N$9),'Data 1'!M317,0)</f>
        <v>0</v>
      </c>
      <c r="X317">
        <f>IF(AND(P317&gt;='World Hubbert'!$P$9,P316&lt;'World Hubbert'!$P$9),'Data 1'!M317,0)</f>
        <v>0</v>
      </c>
    </row>
    <row r="318" spans="13:24">
      <c r="M318">
        <f t="shared" si="36"/>
        <v>315</v>
      </c>
      <c r="N318">
        <f>MAX('World Hubbert'!$N$17*(1-(M318/'World Hubbert'!$N$18))*M318,0)</f>
        <v>20.790000000000003</v>
      </c>
      <c r="O318">
        <f t="shared" si="34"/>
        <v>4.8100048100048094E-2</v>
      </c>
      <c r="P318">
        <f t="shared" si="37"/>
        <v>1980.7066187176117</v>
      </c>
      <c r="Q318">
        <f t="shared" si="35"/>
        <v>1980</v>
      </c>
      <c r="R318" s="25">
        <f t="shared" si="38"/>
        <v>20790.000000000004</v>
      </c>
      <c r="S318" s="25">
        <f t="shared" si="39"/>
        <v>0</v>
      </c>
      <c r="W318">
        <f>IF(AND(P318&gt;='World Hubbert'!$N$9,P317&lt;'World Hubbert'!$N$9),'Data 1'!M318,0)</f>
        <v>0</v>
      </c>
      <c r="X318">
        <f>IF(AND(P318&gt;='World Hubbert'!$P$9,P317&lt;'World Hubbert'!$P$9),'Data 1'!M318,0)</f>
        <v>0</v>
      </c>
    </row>
    <row r="319" spans="13:24">
      <c r="M319">
        <f t="shared" si="36"/>
        <v>316</v>
      </c>
      <c r="N319">
        <f>MAX('World Hubbert'!$N$17*(1-(M319/'World Hubbert'!$N$18))*M319,0)</f>
        <v>20.841955555555558</v>
      </c>
      <c r="O319">
        <f t="shared" si="34"/>
        <v>4.7980142618308366E-2</v>
      </c>
      <c r="P319">
        <f t="shared" si="37"/>
        <v>1980.7545988602301</v>
      </c>
      <c r="Q319">
        <f t="shared" si="35"/>
        <v>1980</v>
      </c>
      <c r="R319" s="25">
        <f t="shared" si="38"/>
        <v>20841.955555555556</v>
      </c>
      <c r="S319" s="25">
        <f t="shared" si="39"/>
        <v>0</v>
      </c>
      <c r="W319">
        <f>IF(AND(P319&gt;='World Hubbert'!$N$9,P318&lt;'World Hubbert'!$N$9),'Data 1'!M319,0)</f>
        <v>0</v>
      </c>
      <c r="X319">
        <f>IF(AND(P319&gt;='World Hubbert'!$P$9,P318&lt;'World Hubbert'!$P$9),'Data 1'!M319,0)</f>
        <v>0</v>
      </c>
    </row>
    <row r="320" spans="13:24">
      <c r="M320">
        <f t="shared" si="36"/>
        <v>317</v>
      </c>
      <c r="N320">
        <f>MAX('World Hubbert'!$N$17*(1-(M320/'World Hubbert'!$N$18))*M320,0)</f>
        <v>20.893822222222223</v>
      </c>
      <c r="O320">
        <f t="shared" si="34"/>
        <v>4.7861037074222894E-2</v>
      </c>
      <c r="P320">
        <f t="shared" si="37"/>
        <v>1980.8024598973043</v>
      </c>
      <c r="Q320">
        <f t="shared" si="35"/>
        <v>1980</v>
      </c>
      <c r="R320" s="25">
        <f t="shared" si="38"/>
        <v>20893.822222222221</v>
      </c>
      <c r="S320" s="25">
        <f t="shared" si="39"/>
        <v>0</v>
      </c>
      <c r="W320">
        <f>IF(AND(P320&gt;='World Hubbert'!$N$9,P319&lt;'World Hubbert'!$N$9),'Data 1'!M320,0)</f>
        <v>0</v>
      </c>
      <c r="X320">
        <f>IF(AND(P320&gt;='World Hubbert'!$P$9,P319&lt;'World Hubbert'!$P$9),'Data 1'!M320,0)</f>
        <v>0</v>
      </c>
    </row>
    <row r="321" spans="13:24">
      <c r="M321">
        <f t="shared" si="36"/>
        <v>318</v>
      </c>
      <c r="N321">
        <f>MAX('World Hubbert'!$N$17*(1-(M321/'World Hubbert'!$N$18))*M321,0)</f>
        <v>20.945600000000002</v>
      </c>
      <c r="O321">
        <f t="shared" si="34"/>
        <v>4.7742724008861044E-2</v>
      </c>
      <c r="P321">
        <f t="shared" si="37"/>
        <v>1980.8502026213132</v>
      </c>
      <c r="Q321">
        <f t="shared" si="35"/>
        <v>1980</v>
      </c>
      <c r="R321" s="25">
        <f t="shared" si="38"/>
        <v>20945.600000000002</v>
      </c>
      <c r="S321" s="25">
        <f t="shared" si="39"/>
        <v>0</v>
      </c>
      <c r="W321">
        <f>IF(AND(P321&gt;='World Hubbert'!$N$9,P320&lt;'World Hubbert'!$N$9),'Data 1'!M321,0)</f>
        <v>0</v>
      </c>
      <c r="X321">
        <f>IF(AND(P321&gt;='World Hubbert'!$P$9,P320&lt;'World Hubbert'!$P$9),'Data 1'!M321,0)</f>
        <v>0</v>
      </c>
    </row>
    <row r="322" spans="13:24">
      <c r="M322">
        <f t="shared" si="36"/>
        <v>319</v>
      </c>
      <c r="N322">
        <f>MAX('World Hubbert'!$N$17*(1-(M322/'World Hubbert'!$N$18))*M322,0)</f>
        <v>20.997288888888889</v>
      </c>
      <c r="O322">
        <f t="shared" si="34"/>
        <v>4.7625196057057104E-2</v>
      </c>
      <c r="P322">
        <f t="shared" si="37"/>
        <v>1980.8978278173702</v>
      </c>
      <c r="Q322">
        <f t="shared" si="35"/>
        <v>1980</v>
      </c>
      <c r="R322" s="25">
        <f t="shared" si="38"/>
        <v>20997.288888888888</v>
      </c>
      <c r="S322" s="25">
        <f t="shared" si="39"/>
        <v>0</v>
      </c>
      <c r="W322">
        <f>IF(AND(P322&gt;='World Hubbert'!$N$9,P321&lt;'World Hubbert'!$N$9),'Data 1'!M322,0)</f>
        <v>0</v>
      </c>
      <c r="X322">
        <f>IF(AND(P322&gt;='World Hubbert'!$P$9,P321&lt;'World Hubbert'!$P$9),'Data 1'!M322,0)</f>
        <v>0</v>
      </c>
    </row>
    <row r="323" spans="13:24">
      <c r="M323">
        <f t="shared" si="36"/>
        <v>320</v>
      </c>
      <c r="N323">
        <f>MAX('World Hubbert'!$N$17*(1-(M323/'World Hubbert'!$N$18))*M323,0)</f>
        <v>21.048888888888889</v>
      </c>
      <c r="O323">
        <f t="shared" si="34"/>
        <v>4.7508445945945943E-2</v>
      </c>
      <c r="P323">
        <f t="shared" si="37"/>
        <v>1980.9453362633162</v>
      </c>
      <c r="Q323">
        <f t="shared" si="35"/>
        <v>1980</v>
      </c>
      <c r="R323" s="25">
        <f t="shared" si="38"/>
        <v>21048.888888888891</v>
      </c>
      <c r="S323" s="25">
        <f t="shared" si="39"/>
        <v>0</v>
      </c>
      <c r="W323">
        <f>IF(AND(P323&gt;='World Hubbert'!$N$9,P322&lt;'World Hubbert'!$N$9),'Data 1'!M323,0)</f>
        <v>0</v>
      </c>
      <c r="X323">
        <f>IF(AND(P323&gt;='World Hubbert'!$P$9,P322&lt;'World Hubbert'!$P$9),'Data 1'!M323,0)</f>
        <v>0</v>
      </c>
    </row>
    <row r="324" spans="13:24">
      <c r="M324">
        <f t="shared" si="36"/>
        <v>321</v>
      </c>
      <c r="N324">
        <f>MAX('World Hubbert'!$N$17*(1-(M324/'World Hubbert'!$N$18))*M324,0)</f>
        <v>21.1004</v>
      </c>
      <c r="O324">
        <f t="shared" si="34"/>
        <v>4.7392466493526186E-2</v>
      </c>
      <c r="P324">
        <f t="shared" si="37"/>
        <v>1980.9927287298096</v>
      </c>
      <c r="Q324">
        <f t="shared" si="35"/>
        <v>1980</v>
      </c>
      <c r="R324" s="25">
        <f t="shared" si="38"/>
        <v>21100.400000000001</v>
      </c>
      <c r="S324" s="25">
        <f t="shared" si="39"/>
        <v>0</v>
      </c>
      <c r="W324">
        <f>IF(AND(P324&gt;='World Hubbert'!$N$9,P323&lt;'World Hubbert'!$N$9),'Data 1'!M324,0)</f>
        <v>0</v>
      </c>
      <c r="X324">
        <f>IF(AND(P324&gt;='World Hubbert'!$P$9,P323&lt;'World Hubbert'!$P$9),'Data 1'!M324,0)</f>
        <v>0</v>
      </c>
    </row>
    <row r="325" spans="13:24">
      <c r="M325">
        <f t="shared" si="36"/>
        <v>322</v>
      </c>
      <c r="N325">
        <f>MAX('World Hubbert'!$N$17*(1-(M325/'World Hubbert'!$N$18))*M325,0)</f>
        <v>21.151822222222222</v>
      </c>
      <c r="O325">
        <f t="shared" ref="O325:O388" si="40">1/N325</f>
        <v>4.7277250607250021E-2</v>
      </c>
      <c r="P325">
        <f t="shared" si="37"/>
        <v>1981.0400059804169</v>
      </c>
      <c r="Q325">
        <f t="shared" ref="Q325:Q388" si="41">INT(P325)</f>
        <v>1981</v>
      </c>
      <c r="R325" s="25">
        <f t="shared" si="38"/>
        <v>21151.822222222221</v>
      </c>
      <c r="S325" s="25">
        <f t="shared" si="39"/>
        <v>0</v>
      </c>
      <c r="W325">
        <f>IF(AND(P325&gt;='World Hubbert'!$N$9,P324&lt;'World Hubbert'!$N$9),'Data 1'!M325,0)</f>
        <v>0</v>
      </c>
      <c r="X325">
        <f>IF(AND(P325&gt;='World Hubbert'!$P$9,P324&lt;'World Hubbert'!$P$9),'Data 1'!M325,0)</f>
        <v>0</v>
      </c>
    </row>
    <row r="326" spans="13:24">
      <c r="M326">
        <f t="shared" si="36"/>
        <v>323</v>
      </c>
      <c r="N326">
        <f>MAX('World Hubbert'!$N$17*(1-(M326/'World Hubbert'!$N$18))*M326,0)</f>
        <v>21.203155555555558</v>
      </c>
      <c r="O326">
        <f t="shared" si="40"/>
        <v>4.7162791282639269E-2</v>
      </c>
      <c r="P326">
        <f t="shared" si="37"/>
        <v>1981.0871687716997</v>
      </c>
      <c r="Q326">
        <f t="shared" si="41"/>
        <v>1981</v>
      </c>
      <c r="R326" s="25">
        <f t="shared" si="38"/>
        <v>21203.155555555557</v>
      </c>
      <c r="S326" s="25">
        <f t="shared" si="39"/>
        <v>0</v>
      </c>
      <c r="W326">
        <f>IF(AND(P326&gt;='World Hubbert'!$N$9,P325&lt;'World Hubbert'!$N$9),'Data 1'!M326,0)</f>
        <v>0</v>
      </c>
      <c r="X326">
        <f>IF(AND(P326&gt;='World Hubbert'!$P$9,P325&lt;'World Hubbert'!$P$9),'Data 1'!M326,0)</f>
        <v>0</v>
      </c>
    </row>
    <row r="327" spans="13:24">
      <c r="M327">
        <f t="shared" si="36"/>
        <v>324</v>
      </c>
      <c r="N327">
        <f>MAX('World Hubbert'!$N$17*(1-(M327/'World Hubbert'!$N$18))*M327,0)</f>
        <v>21.2544</v>
      </c>
      <c r="O327">
        <f t="shared" si="40"/>
        <v>4.7049081601927133E-2</v>
      </c>
      <c r="P327">
        <f t="shared" si="37"/>
        <v>1981.1342178533016</v>
      </c>
      <c r="Q327">
        <f t="shared" si="41"/>
        <v>1981</v>
      </c>
      <c r="R327" s="25">
        <f t="shared" si="38"/>
        <v>21254.400000000001</v>
      </c>
      <c r="S327" s="25">
        <f t="shared" si="39"/>
        <v>0</v>
      </c>
      <c r="W327">
        <f>IF(AND(P327&gt;='World Hubbert'!$N$9,P326&lt;'World Hubbert'!$N$9),'Data 1'!M327,0)</f>
        <v>0</v>
      </c>
      <c r="X327">
        <f>IF(AND(P327&gt;='World Hubbert'!$P$9,P326&lt;'World Hubbert'!$P$9),'Data 1'!M327,0)</f>
        <v>0</v>
      </c>
    </row>
    <row r="328" spans="13:24">
      <c r="M328">
        <f t="shared" si="36"/>
        <v>325</v>
      </c>
      <c r="N328">
        <f>MAX('World Hubbert'!$N$17*(1-(M328/'World Hubbert'!$N$18))*M328,0)</f>
        <v>21.305555555555557</v>
      </c>
      <c r="O328">
        <f t="shared" si="40"/>
        <v>4.6936114732724896E-2</v>
      </c>
      <c r="P328">
        <f t="shared" si="37"/>
        <v>1981.1811539680343</v>
      </c>
      <c r="Q328">
        <f t="shared" si="41"/>
        <v>1981</v>
      </c>
      <c r="R328" s="25">
        <f t="shared" si="38"/>
        <v>21305.555555555558</v>
      </c>
      <c r="S328" s="25">
        <f t="shared" si="39"/>
        <v>0</v>
      </c>
      <c r="W328">
        <f>IF(AND(P328&gt;='World Hubbert'!$N$9,P327&lt;'World Hubbert'!$N$9),'Data 1'!M328,0)</f>
        <v>0</v>
      </c>
      <c r="X328">
        <f>IF(AND(P328&gt;='World Hubbert'!$P$9,P327&lt;'World Hubbert'!$P$9),'Data 1'!M328,0)</f>
        <v>0</v>
      </c>
    </row>
    <row r="329" spans="13:24">
      <c r="M329">
        <f t="shared" si="36"/>
        <v>326</v>
      </c>
      <c r="N329">
        <f>MAX('World Hubbert'!$N$17*(1-(M329/'World Hubbert'!$N$18))*M329,0)</f>
        <v>21.356622222222224</v>
      </c>
      <c r="O329">
        <f t="shared" si="40"/>
        <v>4.6823883926713335E-2</v>
      </c>
      <c r="P329">
        <f t="shared" si="37"/>
        <v>1981.227977851961</v>
      </c>
      <c r="Q329">
        <f t="shared" si="41"/>
        <v>1981</v>
      </c>
      <c r="R329" s="25">
        <f t="shared" si="38"/>
        <v>21356.622222222224</v>
      </c>
      <c r="S329" s="25">
        <f t="shared" si="39"/>
        <v>0</v>
      </c>
      <c r="W329">
        <f>IF(AND(P329&gt;='World Hubbert'!$N$9,P328&lt;'World Hubbert'!$N$9),'Data 1'!M329,0)</f>
        <v>0</v>
      </c>
      <c r="X329">
        <f>IF(AND(P329&gt;='World Hubbert'!$P$9,P328&lt;'World Hubbert'!$P$9),'Data 1'!M329,0)</f>
        <v>0</v>
      </c>
    </row>
    <row r="330" spans="13:24">
      <c r="M330">
        <f t="shared" si="36"/>
        <v>327</v>
      </c>
      <c r="N330">
        <f>MAX('World Hubbert'!$N$17*(1-(M330/'World Hubbert'!$N$18))*M330,0)</f>
        <v>21.407600000000002</v>
      </c>
      <c r="O330">
        <f t="shared" si="40"/>
        <v>4.6712382518357964E-2</v>
      </c>
      <c r="P330">
        <f t="shared" si="37"/>
        <v>1981.2746902344793</v>
      </c>
      <c r="Q330">
        <f t="shared" si="41"/>
        <v>1981</v>
      </c>
      <c r="R330" s="25">
        <f t="shared" si="38"/>
        <v>21407.600000000002</v>
      </c>
      <c r="S330" s="25">
        <f t="shared" si="39"/>
        <v>0</v>
      </c>
      <c r="W330">
        <f>IF(AND(P330&gt;='World Hubbert'!$N$9,P329&lt;'World Hubbert'!$N$9),'Data 1'!M330,0)</f>
        <v>0</v>
      </c>
      <c r="X330">
        <f>IF(AND(P330&gt;='World Hubbert'!$P$9,P329&lt;'World Hubbert'!$P$9),'Data 1'!M330,0)</f>
        <v>0</v>
      </c>
    </row>
    <row r="331" spans="13:24">
      <c r="M331">
        <f t="shared" si="36"/>
        <v>328</v>
      </c>
      <c r="N331">
        <f>MAX('World Hubbert'!$N$17*(1-(M331/'World Hubbert'!$N$18))*M331,0)</f>
        <v>21.458488888888887</v>
      </c>
      <c r="O331">
        <f t="shared" si="40"/>
        <v>4.6601603923647934E-2</v>
      </c>
      <c r="P331">
        <f t="shared" si="37"/>
        <v>1981.3212918384029</v>
      </c>
      <c r="Q331">
        <f t="shared" si="41"/>
        <v>1981</v>
      </c>
      <c r="R331" s="25">
        <f t="shared" si="38"/>
        <v>21458.488888888885</v>
      </c>
      <c r="S331" s="25">
        <f t="shared" si="39"/>
        <v>0</v>
      </c>
      <c r="W331">
        <f>IF(AND(P331&gt;='World Hubbert'!$N$9,P330&lt;'World Hubbert'!$N$9),'Data 1'!M331,0)</f>
        <v>0</v>
      </c>
      <c r="X331">
        <f>IF(AND(P331&gt;='World Hubbert'!$P$9,P330&lt;'World Hubbert'!$P$9),'Data 1'!M331,0)</f>
        <v>0</v>
      </c>
    </row>
    <row r="332" spans="13:24">
      <c r="M332">
        <f t="shared" si="36"/>
        <v>329</v>
      </c>
      <c r="N332">
        <f>MAX('World Hubbert'!$N$17*(1-(M332/'World Hubbert'!$N$18))*M332,0)</f>
        <v>21.509288888888886</v>
      </c>
      <c r="O332">
        <f t="shared" si="40"/>
        <v>4.6491541638857846E-2</v>
      </c>
      <c r="P332">
        <f t="shared" si="37"/>
        <v>1981.3677833800418</v>
      </c>
      <c r="Q332">
        <f t="shared" si="41"/>
        <v>1981</v>
      </c>
      <c r="R332" s="25">
        <f t="shared" si="38"/>
        <v>21509.288888888885</v>
      </c>
      <c r="S332" s="25">
        <f t="shared" si="39"/>
        <v>0</v>
      </c>
      <c r="W332">
        <f>IF(AND(P332&gt;='World Hubbert'!$N$9,P331&lt;'World Hubbert'!$N$9),'Data 1'!M332,0)</f>
        <v>0</v>
      </c>
      <c r="X332">
        <f>IF(AND(P332&gt;='World Hubbert'!$P$9,P331&lt;'World Hubbert'!$P$9),'Data 1'!M332,0)</f>
        <v>0</v>
      </c>
    </row>
    <row r="333" spans="13:24">
      <c r="M333">
        <f t="shared" si="36"/>
        <v>330</v>
      </c>
      <c r="N333">
        <f>MAX('World Hubbert'!$N$17*(1-(M333/'World Hubbert'!$N$18))*M333,0)</f>
        <v>21.56</v>
      </c>
      <c r="O333">
        <f t="shared" si="40"/>
        <v>4.63821892393321E-2</v>
      </c>
      <c r="P333">
        <f t="shared" si="37"/>
        <v>1981.4141655692811</v>
      </c>
      <c r="Q333">
        <f t="shared" si="41"/>
        <v>1981</v>
      </c>
      <c r="R333" s="25">
        <f t="shared" si="38"/>
        <v>21560</v>
      </c>
      <c r="S333" s="25">
        <f t="shared" si="39"/>
        <v>0</v>
      </c>
      <c r="W333">
        <f>IF(AND(P333&gt;='World Hubbert'!$N$9,P332&lt;'World Hubbert'!$N$9),'Data 1'!M333,0)</f>
        <v>0</v>
      </c>
      <c r="X333">
        <f>IF(AND(P333&gt;='World Hubbert'!$P$9,P332&lt;'World Hubbert'!$P$9),'Data 1'!M333,0)</f>
        <v>0</v>
      </c>
    </row>
    <row r="334" spans="13:24">
      <c r="M334">
        <f t="shared" si="36"/>
        <v>331</v>
      </c>
      <c r="N334">
        <f>MAX('World Hubbert'!$N$17*(1-(M334/'World Hubbert'!$N$18))*M334,0)</f>
        <v>21.610622222222226</v>
      </c>
      <c r="O334">
        <f t="shared" si="40"/>
        <v>4.6273540378291324E-2</v>
      </c>
      <c r="P334">
        <f t="shared" si="37"/>
        <v>1981.4604391096593</v>
      </c>
      <c r="Q334">
        <f t="shared" si="41"/>
        <v>1981</v>
      </c>
      <c r="R334" s="25">
        <f t="shared" si="38"/>
        <v>21610.622222222224</v>
      </c>
      <c r="S334" s="25">
        <f t="shared" si="39"/>
        <v>0</v>
      </c>
      <c r="W334">
        <f>IF(AND(P334&gt;='World Hubbert'!$N$9,P333&lt;'World Hubbert'!$N$9),'Data 1'!M334,0)</f>
        <v>0</v>
      </c>
      <c r="X334">
        <f>IF(AND(P334&gt;='World Hubbert'!$P$9,P333&lt;'World Hubbert'!$P$9),'Data 1'!M334,0)</f>
        <v>0</v>
      </c>
    </row>
    <row r="335" spans="13:24">
      <c r="M335">
        <f t="shared" si="36"/>
        <v>332</v>
      </c>
      <c r="N335">
        <f>MAX('World Hubbert'!$N$17*(1-(M335/'World Hubbert'!$N$18))*M335,0)</f>
        <v>21.66115555555556</v>
      </c>
      <c r="O335">
        <f t="shared" si="40"/>
        <v>4.6165588785660343E-2</v>
      </c>
      <c r="P335">
        <f t="shared" si="37"/>
        <v>1981.506604698445</v>
      </c>
      <c r="Q335">
        <f t="shared" si="41"/>
        <v>1981</v>
      </c>
      <c r="R335" s="25">
        <f t="shared" si="38"/>
        <v>21661.155555555561</v>
      </c>
      <c r="S335" s="25">
        <f t="shared" si="39"/>
        <v>0</v>
      </c>
      <c r="W335">
        <f>IF(AND(P335&gt;='World Hubbert'!$N$9,P334&lt;'World Hubbert'!$N$9),'Data 1'!M335,0)</f>
        <v>0</v>
      </c>
      <c r="X335">
        <f>IF(AND(P335&gt;='World Hubbert'!$P$9,P334&lt;'World Hubbert'!$P$9),'Data 1'!M335,0)</f>
        <v>0</v>
      </c>
    </row>
    <row r="336" spans="13:24">
      <c r="M336">
        <f t="shared" si="36"/>
        <v>333</v>
      </c>
      <c r="N336">
        <f>MAX('World Hubbert'!$N$17*(1-(M336/'World Hubbert'!$N$18))*M336,0)</f>
        <v>21.711599999999997</v>
      </c>
      <c r="O336">
        <f t="shared" si="40"/>
        <v>4.6058328266917227E-2</v>
      </c>
      <c r="P336">
        <f t="shared" si="37"/>
        <v>1981.552663026712</v>
      </c>
      <c r="Q336">
        <f t="shared" si="41"/>
        <v>1981</v>
      </c>
      <c r="R336" s="25">
        <f t="shared" si="38"/>
        <v>21711.599999999999</v>
      </c>
      <c r="S336" s="25">
        <f t="shared" si="39"/>
        <v>0</v>
      </c>
      <c r="W336">
        <f>IF(AND(P336&gt;='World Hubbert'!$N$9,P335&lt;'World Hubbert'!$N$9),'Data 1'!M336,0)</f>
        <v>0</v>
      </c>
      <c r="X336">
        <f>IF(AND(P336&gt;='World Hubbert'!$P$9,P335&lt;'World Hubbert'!$P$9),'Data 1'!M336,0)</f>
        <v>0</v>
      </c>
    </row>
    <row r="337" spans="13:24">
      <c r="M337">
        <f t="shared" si="36"/>
        <v>334</v>
      </c>
      <c r="N337">
        <f>MAX('World Hubbert'!$N$17*(1-(M337/'World Hubbert'!$N$18))*M337,0)</f>
        <v>21.761955555555552</v>
      </c>
      <c r="O337">
        <f t="shared" si="40"/>
        <v>4.5951752701963069E-2</v>
      </c>
      <c r="P337">
        <f t="shared" si="37"/>
        <v>1981.598614779414</v>
      </c>
      <c r="Q337">
        <f t="shared" si="41"/>
        <v>1981</v>
      </c>
      <c r="R337" s="25">
        <f t="shared" si="38"/>
        <v>21761.955555555553</v>
      </c>
      <c r="S337" s="25">
        <f t="shared" si="39"/>
        <v>0</v>
      </c>
      <c r="W337">
        <f>IF(AND(P337&gt;='World Hubbert'!$N$9,P336&lt;'World Hubbert'!$N$9),'Data 1'!M337,0)</f>
        <v>0</v>
      </c>
      <c r="X337">
        <f>IF(AND(P337&gt;='World Hubbert'!$P$9,P336&lt;'World Hubbert'!$P$9),'Data 1'!M337,0)</f>
        <v>0</v>
      </c>
    </row>
    <row r="338" spans="13:24">
      <c r="M338">
        <f t="shared" si="36"/>
        <v>335</v>
      </c>
      <c r="N338">
        <f>MAX('World Hubbert'!$N$17*(1-(M338/'World Hubbert'!$N$18))*M338,0)</f>
        <v>21.812222222222221</v>
      </c>
      <c r="O338">
        <f t="shared" si="40"/>
        <v>4.5845856044012021E-2</v>
      </c>
      <c r="P338">
        <f t="shared" si="37"/>
        <v>1981.644460635458</v>
      </c>
      <c r="Q338">
        <f t="shared" si="41"/>
        <v>1981</v>
      </c>
      <c r="R338" s="25">
        <f t="shared" si="38"/>
        <v>21812.222222222223</v>
      </c>
      <c r="S338" s="25">
        <f t="shared" si="39"/>
        <v>0</v>
      </c>
      <c r="W338">
        <f>IF(AND(P338&gt;='World Hubbert'!$N$9,P337&lt;'World Hubbert'!$N$9),'Data 1'!M338,0)</f>
        <v>0</v>
      </c>
      <c r="X338">
        <f>IF(AND(P338&gt;='World Hubbert'!$P$9,P337&lt;'World Hubbert'!$P$9),'Data 1'!M338,0)</f>
        <v>0</v>
      </c>
    </row>
    <row r="339" spans="13:24">
      <c r="M339">
        <f t="shared" si="36"/>
        <v>336</v>
      </c>
      <c r="N339">
        <f>MAX('World Hubbert'!$N$17*(1-(M339/'World Hubbert'!$N$18))*M339,0)</f>
        <v>21.862400000000004</v>
      </c>
      <c r="O339">
        <f t="shared" si="40"/>
        <v>4.5740632318501159E-2</v>
      </c>
      <c r="P339">
        <f t="shared" si="37"/>
        <v>1981.6902012677765</v>
      </c>
      <c r="Q339">
        <f t="shared" si="41"/>
        <v>1981</v>
      </c>
      <c r="R339" s="25">
        <f t="shared" si="38"/>
        <v>21862.400000000005</v>
      </c>
      <c r="S339" s="25">
        <f t="shared" si="39"/>
        <v>0</v>
      </c>
      <c r="W339">
        <f>IF(AND(P339&gt;='World Hubbert'!$N$9,P338&lt;'World Hubbert'!$N$9),'Data 1'!M339,0)</f>
        <v>0</v>
      </c>
      <c r="X339">
        <f>IF(AND(P339&gt;='World Hubbert'!$P$9,P338&lt;'World Hubbert'!$P$9),'Data 1'!M339,0)</f>
        <v>0</v>
      </c>
    </row>
    <row r="340" spans="13:24">
      <c r="M340">
        <f t="shared" si="36"/>
        <v>337</v>
      </c>
      <c r="N340">
        <f>MAX('World Hubbert'!$N$17*(1-(M340/'World Hubbert'!$N$18))*M340,0)</f>
        <v>21.912488888888891</v>
      </c>
      <c r="O340">
        <f t="shared" si="40"/>
        <v>4.5636075622019705E-2</v>
      </c>
      <c r="P340">
        <f t="shared" si="37"/>
        <v>1981.7358373433985</v>
      </c>
      <c r="Q340">
        <f t="shared" si="41"/>
        <v>1981</v>
      </c>
      <c r="R340" s="25">
        <f t="shared" si="38"/>
        <v>21912.488888888893</v>
      </c>
      <c r="S340" s="25">
        <f t="shared" si="39"/>
        <v>0</v>
      </c>
      <c r="W340">
        <f>IF(AND(P340&gt;='World Hubbert'!$N$9,P339&lt;'World Hubbert'!$N$9),'Data 1'!M340,0)</f>
        <v>0</v>
      </c>
      <c r="X340">
        <f>IF(AND(P340&gt;='World Hubbert'!$P$9,P339&lt;'World Hubbert'!$P$9),'Data 1'!M340,0)</f>
        <v>0</v>
      </c>
    </row>
    <row r="341" spans="13:24">
      <c r="M341">
        <f t="shared" si="36"/>
        <v>338</v>
      </c>
      <c r="N341">
        <f>MAX('World Hubbert'!$N$17*(1-(M341/'World Hubbert'!$N$18))*M341,0)</f>
        <v>21.962488888888888</v>
      </c>
      <c r="O341">
        <f t="shared" si="40"/>
        <v>4.5532180121257253E-2</v>
      </c>
      <c r="P341">
        <f t="shared" si="37"/>
        <v>1981.7813695235197</v>
      </c>
      <c r="Q341">
        <f t="shared" si="41"/>
        <v>1981</v>
      </c>
      <c r="R341" s="25">
        <f t="shared" si="38"/>
        <v>21962.488888888889</v>
      </c>
      <c r="S341" s="25">
        <f t="shared" si="39"/>
        <v>0</v>
      </c>
      <c r="W341">
        <f>IF(AND(P341&gt;='World Hubbert'!$N$9,P340&lt;'World Hubbert'!$N$9),'Data 1'!M341,0)</f>
        <v>0</v>
      </c>
      <c r="X341">
        <f>IF(AND(P341&gt;='World Hubbert'!$P$9,P340&lt;'World Hubbert'!$P$9),'Data 1'!M341,0)</f>
        <v>0</v>
      </c>
    </row>
    <row r="342" spans="13:24">
      <c r="M342">
        <f t="shared" si="36"/>
        <v>339</v>
      </c>
      <c r="N342">
        <f>MAX('World Hubbert'!$N$17*(1-(M342/'World Hubbert'!$N$18))*M342,0)</f>
        <v>22.0124</v>
      </c>
      <c r="O342">
        <f t="shared" si="40"/>
        <v>4.5428940051970707E-2</v>
      </c>
      <c r="P342">
        <f t="shared" si="37"/>
        <v>1981.8267984635718</v>
      </c>
      <c r="Q342">
        <f t="shared" si="41"/>
        <v>1981</v>
      </c>
      <c r="R342" s="25">
        <f t="shared" si="38"/>
        <v>22012.399999999998</v>
      </c>
      <c r="S342" s="25">
        <f t="shared" si="39"/>
        <v>0</v>
      </c>
      <c r="W342">
        <f>IF(AND(P342&gt;='World Hubbert'!$N$9,P341&lt;'World Hubbert'!$N$9),'Data 1'!M342,0)</f>
        <v>0</v>
      </c>
      <c r="X342">
        <f>IF(AND(P342&gt;='World Hubbert'!$P$9,P341&lt;'World Hubbert'!$P$9),'Data 1'!M342,0)</f>
        <v>0</v>
      </c>
    </row>
    <row r="343" spans="13:24">
      <c r="M343">
        <f t="shared" si="36"/>
        <v>340</v>
      </c>
      <c r="N343">
        <f>MAX('World Hubbert'!$N$17*(1-(M343/'World Hubbert'!$N$18))*M343,0)</f>
        <v>22.062222222222221</v>
      </c>
      <c r="O343">
        <f t="shared" si="40"/>
        <v>4.532634971796938E-2</v>
      </c>
      <c r="P343">
        <f t="shared" si="37"/>
        <v>1981.8721248132897</v>
      </c>
      <c r="Q343">
        <f t="shared" si="41"/>
        <v>1981</v>
      </c>
      <c r="R343" s="25">
        <f t="shared" si="38"/>
        <v>22062.222222222223</v>
      </c>
      <c r="S343" s="25">
        <f t="shared" si="39"/>
        <v>0</v>
      </c>
      <c r="W343">
        <f>IF(AND(P343&gt;='World Hubbert'!$N$9,P342&lt;'World Hubbert'!$N$9),'Data 1'!M343,0)</f>
        <v>0</v>
      </c>
      <c r="X343">
        <f>IF(AND(P343&gt;='World Hubbert'!$P$9,P342&lt;'World Hubbert'!$P$9),'Data 1'!M343,0)</f>
        <v>0</v>
      </c>
    </row>
    <row r="344" spans="13:24">
      <c r="M344">
        <f t="shared" si="36"/>
        <v>341</v>
      </c>
      <c r="N344">
        <f>MAX('World Hubbert'!$N$17*(1-(M344/'World Hubbert'!$N$18))*M344,0)</f>
        <v>22.111955555555561</v>
      </c>
      <c r="O344">
        <f t="shared" si="40"/>
        <v>4.5224403490117956E-2</v>
      </c>
      <c r="P344">
        <f t="shared" si="37"/>
        <v>1981.9173492167797</v>
      </c>
      <c r="Q344">
        <f t="shared" si="41"/>
        <v>1981</v>
      </c>
      <c r="R344" s="25">
        <f t="shared" si="38"/>
        <v>22111.95555555556</v>
      </c>
      <c r="S344" s="25">
        <f t="shared" si="39"/>
        <v>0</v>
      </c>
      <c r="W344">
        <f>IF(AND(P344&gt;='World Hubbert'!$N$9,P343&lt;'World Hubbert'!$N$9),'Data 1'!M344,0)</f>
        <v>0</v>
      </c>
      <c r="X344">
        <f>IF(AND(P344&gt;='World Hubbert'!$P$9,P343&lt;'World Hubbert'!$P$9),'Data 1'!M344,0)</f>
        <v>0</v>
      </c>
    </row>
    <row r="345" spans="13:24">
      <c r="M345">
        <f t="shared" si="36"/>
        <v>342</v>
      </c>
      <c r="N345">
        <f>MAX('World Hubbert'!$N$17*(1-(M345/'World Hubbert'!$N$18))*M345,0)</f>
        <v>22.161600000000004</v>
      </c>
      <c r="O345">
        <f t="shared" si="40"/>
        <v>4.5123095805357005E-2</v>
      </c>
      <c r="P345">
        <f t="shared" si="37"/>
        <v>1981.9624723125851</v>
      </c>
      <c r="Q345">
        <f t="shared" si="41"/>
        <v>1981</v>
      </c>
      <c r="R345" s="25">
        <f t="shared" si="38"/>
        <v>22161.600000000002</v>
      </c>
      <c r="S345" s="25">
        <f t="shared" si="39"/>
        <v>0</v>
      </c>
      <c r="W345">
        <f>IF(AND(P345&gt;='World Hubbert'!$N$9,P344&lt;'World Hubbert'!$N$9),'Data 1'!M345,0)</f>
        <v>0</v>
      </c>
      <c r="X345">
        <f>IF(AND(P345&gt;='World Hubbert'!$P$9,P344&lt;'World Hubbert'!$P$9),'Data 1'!M345,0)</f>
        <v>0</v>
      </c>
    </row>
    <row r="346" spans="13:24">
      <c r="M346">
        <f t="shared" si="36"/>
        <v>343</v>
      </c>
      <c r="N346">
        <f>MAX('World Hubbert'!$N$17*(1-(M346/'World Hubbert'!$N$18))*M346,0)</f>
        <v>22.211155555555553</v>
      </c>
      <c r="O346">
        <f t="shared" si="40"/>
        <v>4.5022421165740546E-2</v>
      </c>
      <c r="P346">
        <f t="shared" si="37"/>
        <v>1982.0074947337507</v>
      </c>
      <c r="Q346">
        <f t="shared" si="41"/>
        <v>1982</v>
      </c>
      <c r="R346" s="25">
        <f t="shared" si="38"/>
        <v>22211.155555555553</v>
      </c>
      <c r="S346" s="25">
        <f t="shared" si="39"/>
        <v>0</v>
      </c>
      <c r="W346">
        <f>IF(AND(P346&gt;='World Hubbert'!$N$9,P345&lt;'World Hubbert'!$N$9),'Data 1'!M346,0)</f>
        <v>0</v>
      </c>
      <c r="X346">
        <f>IF(AND(P346&gt;='World Hubbert'!$P$9,P345&lt;'World Hubbert'!$P$9),'Data 1'!M346,0)</f>
        <v>0</v>
      </c>
    </row>
    <row r="347" spans="13:24">
      <c r="M347">
        <f t="shared" si="36"/>
        <v>344</v>
      </c>
      <c r="N347">
        <f>MAX('World Hubbert'!$N$17*(1-(M347/'World Hubbert'!$N$18))*M347,0)</f>
        <v>22.260622222222221</v>
      </c>
      <c r="O347">
        <f t="shared" si="40"/>
        <v>4.4922374137490423E-2</v>
      </c>
      <c r="P347">
        <f t="shared" si="37"/>
        <v>1982.0524171078882</v>
      </c>
      <c r="Q347">
        <f t="shared" si="41"/>
        <v>1982</v>
      </c>
      <c r="R347" s="25">
        <f t="shared" si="38"/>
        <v>22260.62222222222</v>
      </c>
      <c r="S347" s="25">
        <f t="shared" si="39"/>
        <v>0</v>
      </c>
      <c r="W347">
        <f>IF(AND(P347&gt;='World Hubbert'!$N$9,P346&lt;'World Hubbert'!$N$9),'Data 1'!M347,0)</f>
        <v>0</v>
      </c>
      <c r="X347">
        <f>IF(AND(P347&gt;='World Hubbert'!$P$9,P346&lt;'World Hubbert'!$P$9),'Data 1'!M347,0)</f>
        <v>0</v>
      </c>
    </row>
    <row r="348" spans="13:24">
      <c r="M348">
        <f t="shared" si="36"/>
        <v>345</v>
      </c>
      <c r="N348">
        <f>MAX('World Hubbert'!$N$17*(1-(M348/'World Hubbert'!$N$18))*M348,0)</f>
        <v>22.31</v>
      </c>
      <c r="O348">
        <f t="shared" si="40"/>
        <v>4.482294935006724E-2</v>
      </c>
      <c r="P348">
        <f t="shared" si="37"/>
        <v>1982.0972400572382</v>
      </c>
      <c r="Q348">
        <f t="shared" si="41"/>
        <v>1982</v>
      </c>
      <c r="R348" s="25">
        <f t="shared" si="38"/>
        <v>22310</v>
      </c>
      <c r="S348" s="25">
        <f t="shared" si="39"/>
        <v>0</v>
      </c>
      <c r="W348">
        <f>IF(AND(P348&gt;='World Hubbert'!$N$9,P347&lt;'World Hubbert'!$N$9),'Data 1'!M348,0)</f>
        <v>0</v>
      </c>
      <c r="X348">
        <f>IF(AND(P348&gt;='World Hubbert'!$P$9,P347&lt;'World Hubbert'!$P$9),'Data 1'!M348,0)</f>
        <v>0</v>
      </c>
    </row>
    <row r="349" spans="13:24">
      <c r="M349">
        <f t="shared" si="36"/>
        <v>346</v>
      </c>
      <c r="N349">
        <f>MAX('World Hubbert'!$N$17*(1-(M349/'World Hubbert'!$N$18))*M349,0)</f>
        <v>22.359288888888887</v>
      </c>
      <c r="O349">
        <f t="shared" si="40"/>
        <v>4.4724141495257254E-2</v>
      </c>
      <c r="P349">
        <f t="shared" si="37"/>
        <v>1982.1419641987334</v>
      </c>
      <c r="Q349">
        <f t="shared" si="41"/>
        <v>1982</v>
      </c>
      <c r="R349" s="25">
        <f t="shared" si="38"/>
        <v>22359.288888888888</v>
      </c>
      <c r="S349" s="25">
        <f t="shared" si="39"/>
        <v>0</v>
      </c>
      <c r="W349">
        <f>IF(AND(P349&gt;='World Hubbert'!$N$9,P348&lt;'World Hubbert'!$N$9),'Data 1'!M349,0)</f>
        <v>0</v>
      </c>
      <c r="X349">
        <f>IF(AND(P349&gt;='World Hubbert'!$P$9,P348&lt;'World Hubbert'!$P$9),'Data 1'!M349,0)</f>
        <v>0</v>
      </c>
    </row>
    <row r="350" spans="13:24">
      <c r="M350">
        <f t="shared" si="36"/>
        <v>347</v>
      </c>
      <c r="N350">
        <f>MAX('World Hubbert'!$N$17*(1-(M350/'World Hubbert'!$N$18))*M350,0)</f>
        <v>22.408488888888893</v>
      </c>
      <c r="O350">
        <f t="shared" si="40"/>
        <v>4.4625945326275153E-2</v>
      </c>
      <c r="P350">
        <f t="shared" si="37"/>
        <v>1982.1865901440597</v>
      </c>
      <c r="Q350">
        <f t="shared" si="41"/>
        <v>1982</v>
      </c>
      <c r="R350" s="25">
        <f t="shared" si="38"/>
        <v>22408.488888888893</v>
      </c>
      <c r="S350" s="25">
        <f t="shared" si="39"/>
        <v>0</v>
      </c>
      <c r="W350">
        <f>IF(AND(P350&gt;='World Hubbert'!$N$9,P349&lt;'World Hubbert'!$N$9),'Data 1'!M350,0)</f>
        <v>0</v>
      </c>
      <c r="X350">
        <f>IF(AND(P350&gt;='World Hubbert'!$P$9,P349&lt;'World Hubbert'!$P$9),'Data 1'!M350,0)</f>
        <v>0</v>
      </c>
    </row>
    <row r="351" spans="13:24">
      <c r="M351">
        <f t="shared" si="36"/>
        <v>348</v>
      </c>
      <c r="N351">
        <f>MAX('World Hubbert'!$N$17*(1-(M351/'World Hubbert'!$N$18))*M351,0)</f>
        <v>22.457599999999999</v>
      </c>
      <c r="O351">
        <f t="shared" si="40"/>
        <v>4.4528355656882304E-2</v>
      </c>
      <c r="P351">
        <f t="shared" si="37"/>
        <v>1982.2311184997166</v>
      </c>
      <c r="Q351">
        <f t="shared" si="41"/>
        <v>1982</v>
      </c>
      <c r="R351" s="25">
        <f t="shared" si="38"/>
        <v>22457.599999999999</v>
      </c>
      <c r="S351" s="25">
        <f t="shared" si="39"/>
        <v>0</v>
      </c>
      <c r="W351">
        <f>IF(AND(P351&gt;='World Hubbert'!$N$9,P350&lt;'World Hubbert'!$N$9),'Data 1'!M351,0)</f>
        <v>0</v>
      </c>
      <c r="X351">
        <f>IF(AND(P351&gt;='World Hubbert'!$P$9,P350&lt;'World Hubbert'!$P$9),'Data 1'!M351,0)</f>
        <v>0</v>
      </c>
    </row>
    <row r="352" spans="13:24">
      <c r="M352">
        <f t="shared" si="36"/>
        <v>349</v>
      </c>
      <c r="N352">
        <f>MAX('World Hubbert'!$N$17*(1-(M352/'World Hubbert'!$N$18))*M352,0)</f>
        <v>22.506622222222223</v>
      </c>
      <c r="O352">
        <f t="shared" si="40"/>
        <v>4.4431367360520065E-2</v>
      </c>
      <c r="P352">
        <f t="shared" si="37"/>
        <v>1982.2755498670772</v>
      </c>
      <c r="Q352">
        <f t="shared" si="41"/>
        <v>1982</v>
      </c>
      <c r="R352" s="25">
        <f t="shared" si="38"/>
        <v>22506.622222222224</v>
      </c>
      <c r="S352" s="25">
        <f t="shared" si="39"/>
        <v>0</v>
      </c>
      <c r="W352">
        <f>IF(AND(P352&gt;='World Hubbert'!$N$9,P351&lt;'World Hubbert'!$N$9),'Data 1'!M352,0)</f>
        <v>0</v>
      </c>
      <c r="X352">
        <f>IF(AND(P352&gt;='World Hubbert'!$P$9,P351&lt;'World Hubbert'!$P$9),'Data 1'!M352,0)</f>
        <v>0</v>
      </c>
    </row>
    <row r="353" spans="13:24">
      <c r="M353">
        <f t="shared" si="36"/>
        <v>350</v>
      </c>
      <c r="N353">
        <f>MAX('World Hubbert'!$N$17*(1-(M353/'World Hubbert'!$N$18))*M353,0)</f>
        <v>22.555555555555554</v>
      </c>
      <c r="O353">
        <f t="shared" si="40"/>
        <v>4.4334975369458129E-2</v>
      </c>
      <c r="P353">
        <f t="shared" si="37"/>
        <v>1982.3198848424468</v>
      </c>
      <c r="Q353">
        <f t="shared" si="41"/>
        <v>1982</v>
      </c>
      <c r="R353" s="25">
        <f t="shared" si="38"/>
        <v>22555.555555555555</v>
      </c>
      <c r="S353" s="25">
        <f t="shared" si="39"/>
        <v>0</v>
      </c>
      <c r="W353">
        <f>IF(AND(P353&gt;='World Hubbert'!$N$9,P352&lt;'World Hubbert'!$N$9),'Data 1'!M353,0)</f>
        <v>0</v>
      </c>
      <c r="X353">
        <f>IF(AND(P353&gt;='World Hubbert'!$P$9,P352&lt;'World Hubbert'!$P$9),'Data 1'!M353,0)</f>
        <v>0</v>
      </c>
    </row>
    <row r="354" spans="13:24">
      <c r="M354">
        <f t="shared" si="36"/>
        <v>351</v>
      </c>
      <c r="N354">
        <f>MAX('World Hubbert'!$N$17*(1-(M354/'World Hubbert'!$N$18))*M354,0)</f>
        <v>22.604399999999998</v>
      </c>
      <c r="O354">
        <f t="shared" si="40"/>
        <v>4.4239174673957285E-2</v>
      </c>
      <c r="P354">
        <f t="shared" si="37"/>
        <v>1982.3641240171207</v>
      </c>
      <c r="Q354">
        <f t="shared" si="41"/>
        <v>1982</v>
      </c>
      <c r="R354" s="25">
        <f t="shared" si="38"/>
        <v>22604.399999999998</v>
      </c>
      <c r="S354" s="25">
        <f t="shared" si="39"/>
        <v>0</v>
      </c>
      <c r="W354">
        <f>IF(AND(P354&gt;='World Hubbert'!$N$9,P353&lt;'World Hubbert'!$N$9),'Data 1'!M354,0)</f>
        <v>0</v>
      </c>
      <c r="X354">
        <f>IF(AND(P354&gt;='World Hubbert'!$P$9,P353&lt;'World Hubbert'!$P$9),'Data 1'!M354,0)</f>
        <v>0</v>
      </c>
    </row>
    <row r="355" spans="13:24">
      <c r="M355">
        <f t="shared" si="36"/>
        <v>352</v>
      </c>
      <c r="N355">
        <f>MAX('World Hubbert'!$N$17*(1-(M355/'World Hubbert'!$N$18))*M355,0)</f>
        <v>22.653155555555557</v>
      </c>
      <c r="O355">
        <f t="shared" si="40"/>
        <v>4.4143960321446504E-2</v>
      </c>
      <c r="P355">
        <f t="shared" si="37"/>
        <v>1982.4082679774422</v>
      </c>
      <c r="Q355">
        <f t="shared" si="41"/>
        <v>1982</v>
      </c>
      <c r="R355" s="25">
        <f t="shared" si="38"/>
        <v>22653.155555555557</v>
      </c>
      <c r="S355" s="25">
        <f t="shared" si="39"/>
        <v>0</v>
      </c>
      <c r="W355">
        <f>IF(AND(P355&gt;='World Hubbert'!$N$9,P354&lt;'World Hubbert'!$N$9),'Data 1'!M355,0)</f>
        <v>0</v>
      </c>
      <c r="X355">
        <f>IF(AND(P355&gt;='World Hubbert'!$P$9,P354&lt;'World Hubbert'!$P$9),'Data 1'!M355,0)</f>
        <v>0</v>
      </c>
    </row>
    <row r="356" spans="13:24">
      <c r="M356">
        <f t="shared" si="36"/>
        <v>353</v>
      </c>
      <c r="N356">
        <f>MAX('World Hubbert'!$N$17*(1-(M356/'World Hubbert'!$N$18))*M356,0)</f>
        <v>22.701822222222223</v>
      </c>
      <c r="O356">
        <f t="shared" si="40"/>
        <v>4.404932741571406E-2</v>
      </c>
      <c r="P356">
        <f t="shared" si="37"/>
        <v>1982.4523173048578</v>
      </c>
      <c r="Q356">
        <f t="shared" si="41"/>
        <v>1982</v>
      </c>
      <c r="R356" s="25">
        <f t="shared" si="38"/>
        <v>22701.822222222221</v>
      </c>
      <c r="S356" s="25">
        <f t="shared" si="39"/>
        <v>0</v>
      </c>
      <c r="W356">
        <f>IF(AND(P356&gt;='World Hubbert'!$N$9,P355&lt;'World Hubbert'!$N$9),'Data 1'!M356,0)</f>
        <v>0</v>
      </c>
      <c r="X356">
        <f>IF(AND(P356&gt;='World Hubbert'!$P$9,P355&lt;'World Hubbert'!$P$9),'Data 1'!M356,0)</f>
        <v>0</v>
      </c>
    </row>
    <row r="357" spans="13:24">
      <c r="M357">
        <f t="shared" si="36"/>
        <v>354</v>
      </c>
      <c r="N357">
        <f>MAX('World Hubbert'!$N$17*(1-(M357/'World Hubbert'!$N$18))*M357,0)</f>
        <v>22.750399999999999</v>
      </c>
      <c r="O357">
        <f t="shared" si="40"/>
        <v>4.3955271116112249E-2</v>
      </c>
      <c r="P357">
        <f t="shared" si="37"/>
        <v>1982.496272575974</v>
      </c>
      <c r="Q357">
        <f t="shared" si="41"/>
        <v>1982</v>
      </c>
      <c r="R357" s="25">
        <f t="shared" si="38"/>
        <v>22750.399999999998</v>
      </c>
      <c r="S357" s="25">
        <f t="shared" si="39"/>
        <v>0</v>
      </c>
      <c r="W357">
        <f>IF(AND(P357&gt;='World Hubbert'!$N$9,P356&lt;'World Hubbert'!$N$9),'Data 1'!M357,0)</f>
        <v>0</v>
      </c>
      <c r="X357">
        <f>IF(AND(P357&gt;='World Hubbert'!$P$9,P356&lt;'World Hubbert'!$P$9),'Data 1'!M357,0)</f>
        <v>0</v>
      </c>
    </row>
    <row r="358" spans="13:24">
      <c r="M358">
        <f t="shared" si="36"/>
        <v>355</v>
      </c>
      <c r="N358">
        <f>MAX('World Hubbert'!$N$17*(1-(M358/'World Hubbert'!$N$18))*M358,0)</f>
        <v>22.798888888888889</v>
      </c>
      <c r="O358">
        <f t="shared" si="40"/>
        <v>4.3861786636775674E-2</v>
      </c>
      <c r="P358">
        <f t="shared" si="37"/>
        <v>1982.5401343626108</v>
      </c>
      <c r="Q358">
        <f t="shared" si="41"/>
        <v>1982</v>
      </c>
      <c r="R358" s="25">
        <f t="shared" si="38"/>
        <v>22798.888888888891</v>
      </c>
      <c r="S358" s="25">
        <f t="shared" si="39"/>
        <v>0</v>
      </c>
      <c r="W358">
        <f>IF(AND(P358&gt;='World Hubbert'!$N$9,P357&lt;'World Hubbert'!$N$9),'Data 1'!M358,0)</f>
        <v>0</v>
      </c>
      <c r="X358">
        <f>IF(AND(P358&gt;='World Hubbert'!$P$9,P357&lt;'World Hubbert'!$P$9),'Data 1'!M358,0)</f>
        <v>0</v>
      </c>
    </row>
    <row r="359" spans="13:24">
      <c r="M359">
        <f t="shared" si="36"/>
        <v>356</v>
      </c>
      <c r="N359">
        <f>MAX('World Hubbert'!$N$17*(1-(M359/'World Hubbert'!$N$18))*M359,0)</f>
        <v>22.84728888888889</v>
      </c>
      <c r="O359">
        <f t="shared" si="40"/>
        <v>4.3768869245852653E-2</v>
      </c>
      <c r="P359">
        <f t="shared" si="37"/>
        <v>1982.5839032318568</v>
      </c>
      <c r="Q359">
        <f t="shared" si="41"/>
        <v>1982</v>
      </c>
      <c r="R359" s="25">
        <f t="shared" si="38"/>
        <v>22847.288888888892</v>
      </c>
      <c r="S359" s="25">
        <f t="shared" si="39"/>
        <v>0</v>
      </c>
      <c r="W359">
        <f>IF(AND(P359&gt;='World Hubbert'!$N$9,P358&lt;'World Hubbert'!$N$9),'Data 1'!M359,0)</f>
        <v>0</v>
      </c>
      <c r="X359">
        <f>IF(AND(P359&gt;='World Hubbert'!$P$9,P358&lt;'World Hubbert'!$P$9),'Data 1'!M359,0)</f>
        <v>0</v>
      </c>
    </row>
    <row r="360" spans="13:24">
      <c r="M360">
        <f t="shared" si="36"/>
        <v>357</v>
      </c>
      <c r="N360">
        <f>MAX('World Hubbert'!$N$17*(1-(M360/'World Hubbert'!$N$18))*M360,0)</f>
        <v>22.895600000000002</v>
      </c>
      <c r="O360">
        <f t="shared" si="40"/>
        <v>4.3676514264749555E-2</v>
      </c>
      <c r="P360">
        <f t="shared" si="37"/>
        <v>1982.6275797461215</v>
      </c>
      <c r="Q360">
        <f t="shared" si="41"/>
        <v>1982</v>
      </c>
      <c r="R360" s="25">
        <f t="shared" si="38"/>
        <v>22895.600000000002</v>
      </c>
      <c r="S360" s="25">
        <f t="shared" si="39"/>
        <v>0</v>
      </c>
      <c r="W360">
        <f>IF(AND(P360&gt;='World Hubbert'!$N$9,P359&lt;'World Hubbert'!$N$9),'Data 1'!M360,0)</f>
        <v>0</v>
      </c>
      <c r="X360">
        <f>IF(AND(P360&gt;='World Hubbert'!$P$9,P359&lt;'World Hubbert'!$P$9),'Data 1'!M360,0)</f>
        <v>0</v>
      </c>
    </row>
    <row r="361" spans="13:24">
      <c r="M361">
        <f t="shared" si="36"/>
        <v>358</v>
      </c>
      <c r="N361">
        <f>MAX('World Hubbert'!$N$17*(1-(M361/'World Hubbert'!$N$18))*M361,0)</f>
        <v>22.943822222222224</v>
      </c>
      <c r="O361">
        <f t="shared" si="40"/>
        <v>4.3584717067387778E-2</v>
      </c>
      <c r="P361">
        <f t="shared" si="37"/>
        <v>1982.6711644631889</v>
      </c>
      <c r="Q361">
        <f t="shared" si="41"/>
        <v>1982</v>
      </c>
      <c r="R361" s="25">
        <f t="shared" si="38"/>
        <v>22943.822222222225</v>
      </c>
      <c r="S361" s="25">
        <f t="shared" si="39"/>
        <v>0</v>
      </c>
      <c r="W361">
        <f>IF(AND(P361&gt;='World Hubbert'!$N$9,P360&lt;'World Hubbert'!$N$9),'Data 1'!M361,0)</f>
        <v>0</v>
      </c>
      <c r="X361">
        <f>IF(AND(P361&gt;='World Hubbert'!$P$9,P360&lt;'World Hubbert'!$P$9),'Data 1'!M361,0)</f>
        <v>0</v>
      </c>
    </row>
    <row r="362" spans="13:24">
      <c r="M362">
        <f t="shared" si="36"/>
        <v>359</v>
      </c>
      <c r="N362">
        <f>MAX('World Hubbert'!$N$17*(1-(M362/'World Hubbert'!$N$18))*M362,0)</f>
        <v>22.991955555555556</v>
      </c>
      <c r="O362">
        <f t="shared" si="40"/>
        <v>4.3493473079473204E-2</v>
      </c>
      <c r="P362">
        <f t="shared" si="37"/>
        <v>1982.7146579362684</v>
      </c>
      <c r="Q362">
        <f t="shared" si="41"/>
        <v>1982</v>
      </c>
      <c r="R362" s="25">
        <f t="shared" si="38"/>
        <v>22991.955555555556</v>
      </c>
      <c r="S362" s="25">
        <f t="shared" si="39"/>
        <v>0</v>
      </c>
      <c r="W362">
        <f>IF(AND(P362&gt;='World Hubbert'!$N$9,P361&lt;'World Hubbert'!$N$9),'Data 1'!M362,0)</f>
        <v>0</v>
      </c>
      <c r="X362">
        <f>IF(AND(P362&gt;='World Hubbert'!$P$9,P361&lt;'World Hubbert'!$P$9),'Data 1'!M362,0)</f>
        <v>0</v>
      </c>
    </row>
    <row r="363" spans="13:24">
      <c r="M363">
        <f t="shared" si="36"/>
        <v>360</v>
      </c>
      <c r="N363">
        <f>MAX('World Hubbert'!$N$17*(1-(M363/'World Hubbert'!$N$18))*M363,0)</f>
        <v>23.04</v>
      </c>
      <c r="O363">
        <f t="shared" si="40"/>
        <v>4.3402777777777776E-2</v>
      </c>
      <c r="P363">
        <f t="shared" si="37"/>
        <v>1982.7580607140462</v>
      </c>
      <c r="Q363">
        <f t="shared" si="41"/>
        <v>1982</v>
      </c>
      <c r="R363" s="25">
        <f t="shared" si="38"/>
        <v>23040</v>
      </c>
      <c r="S363" s="25">
        <f t="shared" si="39"/>
        <v>0</v>
      </c>
      <c r="W363">
        <f>IF(AND(P363&gt;='World Hubbert'!$N$9,P362&lt;'World Hubbert'!$N$9),'Data 1'!M363,0)</f>
        <v>0</v>
      </c>
      <c r="X363">
        <f>IF(AND(P363&gt;='World Hubbert'!$P$9,P362&lt;'World Hubbert'!$P$9),'Data 1'!M363,0)</f>
        <v>0</v>
      </c>
    </row>
    <row r="364" spans="13:24">
      <c r="M364">
        <f t="shared" si="36"/>
        <v>361</v>
      </c>
      <c r="N364">
        <f>MAX('World Hubbert'!$N$17*(1-(M364/'World Hubbert'!$N$18))*M364,0)</f>
        <v>23.087955555555556</v>
      </c>
      <c r="O364">
        <f t="shared" si="40"/>
        <v>4.3312626689433066E-2</v>
      </c>
      <c r="P364">
        <f t="shared" si="37"/>
        <v>1982.8013733407356</v>
      </c>
      <c r="Q364">
        <f t="shared" si="41"/>
        <v>1982</v>
      </c>
      <c r="R364" s="25">
        <f t="shared" si="38"/>
        <v>23087.955555555556</v>
      </c>
      <c r="S364" s="25">
        <f t="shared" si="39"/>
        <v>0</v>
      </c>
      <c r="W364">
        <f>IF(AND(P364&gt;='World Hubbert'!$N$9,P363&lt;'World Hubbert'!$N$9),'Data 1'!M364,0)</f>
        <v>0</v>
      </c>
      <c r="X364">
        <f>IF(AND(P364&gt;='World Hubbert'!$P$9,P363&lt;'World Hubbert'!$P$9),'Data 1'!M364,0)</f>
        <v>0</v>
      </c>
    </row>
    <row r="365" spans="13:24">
      <c r="M365">
        <f t="shared" si="36"/>
        <v>362</v>
      </c>
      <c r="N365">
        <f>MAX('World Hubbert'!$N$17*(1-(M365/'World Hubbert'!$N$18))*M365,0)</f>
        <v>23.135822222222224</v>
      </c>
      <c r="O365">
        <f t="shared" si="40"/>
        <v>4.322301539123552E-2</v>
      </c>
      <c r="P365">
        <f t="shared" si="37"/>
        <v>1982.8445963561269</v>
      </c>
      <c r="Q365">
        <f t="shared" si="41"/>
        <v>1982</v>
      </c>
      <c r="R365" s="25">
        <f t="shared" si="38"/>
        <v>23135.822222222225</v>
      </c>
      <c r="S365" s="25">
        <f t="shared" si="39"/>
        <v>0</v>
      </c>
      <c r="W365">
        <f>IF(AND(P365&gt;='World Hubbert'!$N$9,P364&lt;'World Hubbert'!$N$9),'Data 1'!M365,0)</f>
        <v>0</v>
      </c>
      <c r="X365">
        <f>IF(AND(P365&gt;='World Hubbert'!$P$9,P364&lt;'World Hubbert'!$P$9),'Data 1'!M365,0)</f>
        <v>0</v>
      </c>
    </row>
    <row r="366" spans="13:24">
      <c r="M366">
        <f t="shared" si="36"/>
        <v>363</v>
      </c>
      <c r="N366">
        <f>MAX('World Hubbert'!$N$17*(1-(M366/'World Hubbert'!$N$18))*M366,0)</f>
        <v>23.183600000000002</v>
      </c>
      <c r="O366">
        <f t="shared" si="40"/>
        <v>4.3133939508963229E-2</v>
      </c>
      <c r="P366">
        <f t="shared" si="37"/>
        <v>1982.8877302956359</v>
      </c>
      <c r="Q366">
        <f t="shared" si="41"/>
        <v>1982</v>
      </c>
      <c r="R366" s="25">
        <f t="shared" si="38"/>
        <v>23183.600000000002</v>
      </c>
      <c r="S366" s="25">
        <f t="shared" si="39"/>
        <v>0</v>
      </c>
      <c r="W366">
        <f>IF(AND(P366&gt;='World Hubbert'!$N$9,P365&lt;'World Hubbert'!$N$9),'Data 1'!M366,0)</f>
        <v>0</v>
      </c>
      <c r="X366">
        <f>IF(AND(P366&gt;='World Hubbert'!$P$9,P365&lt;'World Hubbert'!$P$9),'Data 1'!M366,0)</f>
        <v>0</v>
      </c>
    </row>
    <row r="367" spans="13:24">
      <c r="M367">
        <f t="shared" si="36"/>
        <v>364</v>
      </c>
      <c r="N367">
        <f>MAX('World Hubbert'!$N$17*(1-(M367/'World Hubbert'!$N$18))*M367,0)</f>
        <v>23.231288888888891</v>
      </c>
      <c r="O367">
        <f t="shared" si="40"/>
        <v>4.3045394716703905E-2</v>
      </c>
      <c r="P367">
        <f t="shared" si="37"/>
        <v>1982.9307756903527</v>
      </c>
      <c r="Q367">
        <f t="shared" si="41"/>
        <v>1982</v>
      </c>
      <c r="R367" s="25">
        <f t="shared" si="38"/>
        <v>23231.288888888892</v>
      </c>
      <c r="S367" s="25">
        <f t="shared" si="39"/>
        <v>0</v>
      </c>
      <c r="W367">
        <f>IF(AND(P367&gt;='World Hubbert'!$N$9,P366&lt;'World Hubbert'!$N$9),'Data 1'!M367,0)</f>
        <v>0</v>
      </c>
      <c r="X367">
        <f>IF(AND(P367&gt;='World Hubbert'!$P$9,P366&lt;'World Hubbert'!$P$9),'Data 1'!M367,0)</f>
        <v>0</v>
      </c>
    </row>
    <row r="368" spans="13:24">
      <c r="M368">
        <f t="shared" si="36"/>
        <v>365</v>
      </c>
      <c r="N368">
        <f>MAX('World Hubbert'!$N$17*(1-(M368/'World Hubbert'!$N$18))*M368,0)</f>
        <v>23.27888888888889</v>
      </c>
      <c r="O368">
        <f t="shared" si="40"/>
        <v>4.2957376736193972E-2</v>
      </c>
      <c r="P368">
        <f t="shared" si="37"/>
        <v>1982.9737330670889</v>
      </c>
      <c r="Q368">
        <f t="shared" si="41"/>
        <v>1982</v>
      </c>
      <c r="R368" s="25">
        <f t="shared" si="38"/>
        <v>23278.888888888891</v>
      </c>
      <c r="S368" s="25">
        <f t="shared" si="39"/>
        <v>0</v>
      </c>
      <c r="W368">
        <f>IF(AND(P368&gt;='World Hubbert'!$N$9,P367&lt;'World Hubbert'!$N$9),'Data 1'!M368,0)</f>
        <v>0</v>
      </c>
      <c r="X368">
        <f>IF(AND(P368&gt;='World Hubbert'!$P$9,P367&lt;'World Hubbert'!$P$9),'Data 1'!M368,0)</f>
        <v>0</v>
      </c>
    </row>
    <row r="369" spans="13:24">
      <c r="M369">
        <f t="shared" si="36"/>
        <v>366</v>
      </c>
      <c r="N369">
        <f>MAX('World Hubbert'!$N$17*(1-(M369/'World Hubbert'!$N$18))*M369,0)</f>
        <v>23.3264</v>
      </c>
      <c r="O369">
        <f t="shared" si="40"/>
        <v>4.286988133616846E-2</v>
      </c>
      <c r="P369">
        <f t="shared" si="37"/>
        <v>1983.0166029484251</v>
      </c>
      <c r="Q369">
        <f t="shared" si="41"/>
        <v>1983</v>
      </c>
      <c r="R369" s="25">
        <f t="shared" si="38"/>
        <v>23326.399999999998</v>
      </c>
      <c r="S369" s="25">
        <f t="shared" si="39"/>
        <v>0</v>
      </c>
      <c r="W369">
        <f>IF(AND(P369&gt;='World Hubbert'!$N$9,P368&lt;'World Hubbert'!$N$9),'Data 1'!M369,0)</f>
        <v>0</v>
      </c>
      <c r="X369">
        <f>IF(AND(P369&gt;='World Hubbert'!$P$9,P368&lt;'World Hubbert'!$P$9),'Data 1'!M369,0)</f>
        <v>0</v>
      </c>
    </row>
    <row r="370" spans="13:24">
      <c r="M370">
        <f t="shared" si="36"/>
        <v>367</v>
      </c>
      <c r="N370">
        <f>MAX('World Hubbert'!$N$17*(1-(M370/'World Hubbert'!$N$18))*M370,0)</f>
        <v>23.373822222222223</v>
      </c>
      <c r="O370">
        <f t="shared" si="40"/>
        <v>4.2782904331721522E-2</v>
      </c>
      <c r="P370">
        <f t="shared" si="37"/>
        <v>1983.0593858527568</v>
      </c>
      <c r="Q370">
        <f t="shared" si="41"/>
        <v>1983</v>
      </c>
      <c r="R370" s="25">
        <f t="shared" si="38"/>
        <v>23373.822222222225</v>
      </c>
      <c r="S370" s="25">
        <f t="shared" si="39"/>
        <v>0</v>
      </c>
      <c r="W370">
        <f>IF(AND(P370&gt;='World Hubbert'!$N$9,P369&lt;'World Hubbert'!$N$9),'Data 1'!M370,0)</f>
        <v>0</v>
      </c>
      <c r="X370">
        <f>IF(AND(P370&gt;='World Hubbert'!$P$9,P369&lt;'World Hubbert'!$P$9),'Data 1'!M370,0)</f>
        <v>0</v>
      </c>
    </row>
    <row r="371" spans="13:24">
      <c r="M371">
        <f t="shared" si="36"/>
        <v>368</v>
      </c>
      <c r="N371">
        <f>MAX('World Hubbert'!$N$17*(1-(M371/'World Hubbert'!$N$18))*M371,0)</f>
        <v>23.421155555555558</v>
      </c>
      <c r="O371">
        <f t="shared" si="40"/>
        <v>4.2696441583677434E-2</v>
      </c>
      <c r="P371">
        <f t="shared" si="37"/>
        <v>1983.1020822943406</v>
      </c>
      <c r="Q371">
        <f t="shared" si="41"/>
        <v>1983</v>
      </c>
      <c r="R371" s="25">
        <f t="shared" si="38"/>
        <v>23421.155555555557</v>
      </c>
      <c r="S371" s="25">
        <f t="shared" si="39"/>
        <v>0</v>
      </c>
      <c r="W371">
        <f>IF(AND(P371&gt;='World Hubbert'!$N$9,P370&lt;'World Hubbert'!$N$9),'Data 1'!M371,0)</f>
        <v>0</v>
      </c>
      <c r="X371">
        <f>IF(AND(P371&gt;='World Hubbert'!$P$9,P370&lt;'World Hubbert'!$P$9),'Data 1'!M371,0)</f>
        <v>0</v>
      </c>
    </row>
    <row r="372" spans="13:24">
      <c r="M372">
        <f t="shared" si="36"/>
        <v>369</v>
      </c>
      <c r="N372">
        <f>MAX('World Hubbert'!$N$17*(1-(M372/'World Hubbert'!$N$18))*M372,0)</f>
        <v>23.468400000000003</v>
      </c>
      <c r="O372">
        <f t="shared" si="40"/>
        <v>4.2610488997971735E-2</v>
      </c>
      <c r="P372">
        <f t="shared" si="37"/>
        <v>1983.1446927833385</v>
      </c>
      <c r="Q372">
        <f t="shared" si="41"/>
        <v>1983</v>
      </c>
      <c r="R372" s="25">
        <f t="shared" si="38"/>
        <v>23468.400000000001</v>
      </c>
      <c r="S372" s="25">
        <f t="shared" si="39"/>
        <v>0</v>
      </c>
      <c r="W372">
        <f>IF(AND(P372&gt;='World Hubbert'!$N$9,P371&lt;'World Hubbert'!$N$9),'Data 1'!M372,0)</f>
        <v>0</v>
      </c>
      <c r="X372">
        <f>IF(AND(P372&gt;='World Hubbert'!$P$9,P371&lt;'World Hubbert'!$P$9),'Data 1'!M372,0)</f>
        <v>0</v>
      </c>
    </row>
    <row r="373" spans="13:24">
      <c r="M373">
        <f t="shared" si="36"/>
        <v>370</v>
      </c>
      <c r="N373">
        <f>MAX('World Hubbert'!$N$17*(1-(M373/'World Hubbert'!$N$18))*M373,0)</f>
        <v>23.515555555555558</v>
      </c>
      <c r="O373">
        <f t="shared" si="40"/>
        <v>4.2525042525042522E-2</v>
      </c>
      <c r="P373">
        <f t="shared" si="37"/>
        <v>1983.1872178258636</v>
      </c>
      <c r="Q373">
        <f t="shared" si="41"/>
        <v>1983</v>
      </c>
      <c r="R373" s="25">
        <f t="shared" si="38"/>
        <v>23515.555555555558</v>
      </c>
      <c r="S373" s="25">
        <f t="shared" si="39"/>
        <v>0</v>
      </c>
      <c r="W373">
        <f>IF(AND(P373&gt;='World Hubbert'!$N$9,P372&lt;'World Hubbert'!$N$9),'Data 1'!M373,0)</f>
        <v>0</v>
      </c>
      <c r="X373">
        <f>IF(AND(P373&gt;='World Hubbert'!$P$9,P372&lt;'World Hubbert'!$P$9),'Data 1'!M373,0)</f>
        <v>0</v>
      </c>
    </row>
    <row r="374" spans="13:24">
      <c r="M374">
        <f t="shared" si="36"/>
        <v>371</v>
      </c>
      <c r="N374">
        <f>MAX('World Hubbert'!$N$17*(1-(M374/'World Hubbert'!$N$18))*M374,0)</f>
        <v>23.562622222222224</v>
      </c>
      <c r="O374">
        <f t="shared" si="40"/>
        <v>4.2440098159231471E-2</v>
      </c>
      <c r="P374">
        <f t="shared" si="37"/>
        <v>1983.2296579240228</v>
      </c>
      <c r="Q374">
        <f t="shared" si="41"/>
        <v>1983</v>
      </c>
      <c r="R374" s="25">
        <f t="shared" si="38"/>
        <v>23562.622222222224</v>
      </c>
      <c r="S374" s="25">
        <f t="shared" si="39"/>
        <v>0</v>
      </c>
      <c r="W374">
        <f>IF(AND(P374&gt;='World Hubbert'!$N$9,P373&lt;'World Hubbert'!$N$9),'Data 1'!M374,0)</f>
        <v>0</v>
      </c>
      <c r="X374">
        <f>IF(AND(P374&gt;='World Hubbert'!$P$9,P373&lt;'World Hubbert'!$P$9),'Data 1'!M374,0)</f>
        <v>0</v>
      </c>
    </row>
    <row r="375" spans="13:24">
      <c r="M375">
        <f t="shared" ref="M375:M438" si="42">M374+1</f>
        <v>372</v>
      </c>
      <c r="N375">
        <f>MAX('World Hubbert'!$N$17*(1-(M375/'World Hubbert'!$N$18))*M375,0)</f>
        <v>23.6096</v>
      </c>
      <c r="O375">
        <f t="shared" si="40"/>
        <v>4.2355651938194634E-2</v>
      </c>
      <c r="P375">
        <f t="shared" ref="P375:P438" si="43">P376-O376</f>
        <v>1983.272013575961</v>
      </c>
      <c r="Q375">
        <f t="shared" si="41"/>
        <v>1983</v>
      </c>
      <c r="R375" s="25">
        <f t="shared" ref="R375:R438" si="44">IF(N375&gt;0,N375*1000,0)</f>
        <v>23609.599999999999</v>
      </c>
      <c r="S375" s="25">
        <f t="shared" ref="S375:S438" si="45">IF(R375=$T$6,Q375,0)</f>
        <v>0</v>
      </c>
      <c r="W375">
        <f>IF(AND(P375&gt;='World Hubbert'!$N$9,P374&lt;'World Hubbert'!$N$9),'Data 1'!M375,0)</f>
        <v>0</v>
      </c>
      <c r="X375">
        <f>IF(AND(P375&gt;='World Hubbert'!$P$9,P374&lt;'World Hubbert'!$P$9),'Data 1'!M375,0)</f>
        <v>0</v>
      </c>
    </row>
    <row r="376" spans="13:24">
      <c r="M376">
        <f t="shared" si="42"/>
        <v>373</v>
      </c>
      <c r="N376">
        <f>MAX('World Hubbert'!$N$17*(1-(M376/'World Hubbert'!$N$18))*M376,0)</f>
        <v>23.656488888888891</v>
      </c>
      <c r="O376">
        <f t="shared" si="40"/>
        <v>4.2271699942322612E-2</v>
      </c>
      <c r="P376">
        <f t="shared" si="43"/>
        <v>1983.3142852759033</v>
      </c>
      <c r="Q376">
        <f t="shared" si="41"/>
        <v>1983</v>
      </c>
      <c r="R376" s="25">
        <f t="shared" si="44"/>
        <v>23656.488888888893</v>
      </c>
      <c r="S376" s="25">
        <f t="shared" si="45"/>
        <v>0</v>
      </c>
      <c r="W376">
        <f>IF(AND(P376&gt;='World Hubbert'!$N$9,P375&lt;'World Hubbert'!$N$9),'Data 1'!M376,0)</f>
        <v>0</v>
      </c>
      <c r="X376">
        <f>IF(AND(P376&gt;='World Hubbert'!$P$9,P375&lt;'World Hubbert'!$P$9),'Data 1'!M376,0)</f>
        <v>0</v>
      </c>
    </row>
    <row r="377" spans="13:24">
      <c r="M377">
        <f t="shared" si="42"/>
        <v>374</v>
      </c>
      <c r="N377">
        <f>MAX('World Hubbert'!$N$17*(1-(M377/'World Hubbert'!$N$18))*M377,0)</f>
        <v>23.703288888888885</v>
      </c>
      <c r="O377">
        <f t="shared" si="40"/>
        <v>4.2188238294170156E-2</v>
      </c>
      <c r="P377">
        <f t="shared" si="43"/>
        <v>1983.3564735141974</v>
      </c>
      <c r="Q377">
        <f t="shared" si="41"/>
        <v>1983</v>
      </c>
      <c r="R377" s="25">
        <f t="shared" si="44"/>
        <v>23703.288888888885</v>
      </c>
      <c r="S377" s="25">
        <f t="shared" si="45"/>
        <v>0</v>
      </c>
      <c r="W377">
        <f>IF(AND(P377&gt;='World Hubbert'!$N$9,P376&lt;'World Hubbert'!$N$9),'Data 1'!M377,0)</f>
        <v>0</v>
      </c>
      <c r="X377">
        <f>IF(AND(P377&gt;='World Hubbert'!$P$9,P376&lt;'World Hubbert'!$P$9),'Data 1'!M377,0)</f>
        <v>0</v>
      </c>
    </row>
    <row r="378" spans="13:24">
      <c r="M378">
        <f t="shared" si="42"/>
        <v>375</v>
      </c>
      <c r="N378">
        <f>MAX('World Hubbert'!$N$17*(1-(M378/'World Hubbert'!$N$18))*M378,0)</f>
        <v>23.749999999999996</v>
      </c>
      <c r="O378">
        <f t="shared" si="40"/>
        <v>4.2105263157894743E-2</v>
      </c>
      <c r="P378">
        <f t="shared" si="43"/>
        <v>1983.3985787773554</v>
      </c>
      <c r="Q378">
        <f t="shared" si="41"/>
        <v>1983</v>
      </c>
      <c r="R378" s="25">
        <f t="shared" si="44"/>
        <v>23749.999999999996</v>
      </c>
      <c r="S378" s="25">
        <f t="shared" si="45"/>
        <v>0</v>
      </c>
      <c r="W378">
        <f>IF(AND(P378&gt;='World Hubbert'!$N$9,P377&lt;'World Hubbert'!$N$9),'Data 1'!M378,0)</f>
        <v>0</v>
      </c>
      <c r="X378">
        <f>IF(AND(P378&gt;='World Hubbert'!$P$9,P377&lt;'World Hubbert'!$P$9),'Data 1'!M378,0)</f>
        <v>0</v>
      </c>
    </row>
    <row r="379" spans="13:24">
      <c r="M379">
        <f t="shared" si="42"/>
        <v>376</v>
      </c>
      <c r="N379">
        <f>MAX('World Hubbert'!$N$17*(1-(M379/'World Hubbert'!$N$18))*M379,0)</f>
        <v>23.796622222222226</v>
      </c>
      <c r="O379">
        <f t="shared" si="40"/>
        <v>4.2022770738704272E-2</v>
      </c>
      <c r="P379">
        <f t="shared" si="43"/>
        <v>1983.440601548094</v>
      </c>
      <c r="Q379">
        <f t="shared" si="41"/>
        <v>1983</v>
      </c>
      <c r="R379" s="25">
        <f t="shared" si="44"/>
        <v>23796.622222222224</v>
      </c>
      <c r="S379" s="25">
        <f t="shared" si="45"/>
        <v>0</v>
      </c>
      <c r="W379">
        <f>IF(AND(P379&gt;='World Hubbert'!$N$9,P378&lt;'World Hubbert'!$N$9),'Data 1'!M379,0)</f>
        <v>0</v>
      </c>
      <c r="X379">
        <f>IF(AND(P379&gt;='World Hubbert'!$P$9,P378&lt;'World Hubbert'!$P$9),'Data 1'!M379,0)</f>
        <v>0</v>
      </c>
    </row>
    <row r="380" spans="13:24">
      <c r="M380">
        <f t="shared" si="42"/>
        <v>377</v>
      </c>
      <c r="N380">
        <f>MAX('World Hubbert'!$N$17*(1-(M380/'World Hubbert'!$N$18))*M380,0)</f>
        <v>23.843155555555558</v>
      </c>
      <c r="O380">
        <f t="shared" si="40"/>
        <v>4.1940757282313487E-2</v>
      </c>
      <c r="P380">
        <f t="shared" si="43"/>
        <v>1983.4825423053765</v>
      </c>
      <c r="Q380">
        <f t="shared" si="41"/>
        <v>1983</v>
      </c>
      <c r="R380" s="25">
        <f t="shared" si="44"/>
        <v>23843.155555555557</v>
      </c>
      <c r="S380" s="25">
        <f t="shared" si="45"/>
        <v>0</v>
      </c>
      <c r="W380">
        <f>IF(AND(P380&gt;='World Hubbert'!$N$9,P379&lt;'World Hubbert'!$N$9),'Data 1'!M380,0)</f>
        <v>0</v>
      </c>
      <c r="X380">
        <f>IF(AND(P380&gt;='World Hubbert'!$P$9,P379&lt;'World Hubbert'!$P$9),'Data 1'!M380,0)</f>
        <v>0</v>
      </c>
    </row>
    <row r="381" spans="13:24">
      <c r="M381">
        <f t="shared" si="42"/>
        <v>378</v>
      </c>
      <c r="N381">
        <f>MAX('World Hubbert'!$N$17*(1-(M381/'World Hubbert'!$N$18))*M381,0)</f>
        <v>23.889600000000002</v>
      </c>
      <c r="O381">
        <f t="shared" si="40"/>
        <v>4.1859219074408947E-2</v>
      </c>
      <c r="P381">
        <f t="shared" si="43"/>
        <v>1983.5244015244509</v>
      </c>
      <c r="Q381">
        <f t="shared" si="41"/>
        <v>1983</v>
      </c>
      <c r="R381" s="25">
        <f t="shared" si="44"/>
        <v>23889.600000000002</v>
      </c>
      <c r="S381" s="25">
        <f t="shared" si="45"/>
        <v>0</v>
      </c>
      <c r="W381">
        <f>IF(AND(P381&gt;='World Hubbert'!$N$9,P380&lt;'World Hubbert'!$N$9),'Data 1'!M381,0)</f>
        <v>0</v>
      </c>
      <c r="X381">
        <f>IF(AND(P381&gt;='World Hubbert'!$P$9,P380&lt;'World Hubbert'!$P$9),'Data 1'!M381,0)</f>
        <v>0</v>
      </c>
    </row>
    <row r="382" spans="13:24">
      <c r="M382">
        <f t="shared" si="42"/>
        <v>379</v>
      </c>
      <c r="N382">
        <f>MAX('World Hubbert'!$N$17*(1-(M382/'World Hubbert'!$N$18))*M382,0)</f>
        <v>23.935955555555552</v>
      </c>
      <c r="O382">
        <f t="shared" si="40"/>
        <v>4.1778152440122632E-2</v>
      </c>
      <c r="P382">
        <f t="shared" si="43"/>
        <v>1983.5661796768911</v>
      </c>
      <c r="Q382">
        <f t="shared" si="41"/>
        <v>1983</v>
      </c>
      <c r="R382" s="25">
        <f t="shared" si="44"/>
        <v>23935.955555555553</v>
      </c>
      <c r="S382" s="25">
        <f t="shared" si="45"/>
        <v>0</v>
      </c>
      <c r="W382">
        <f>IF(AND(P382&gt;='World Hubbert'!$N$9,P381&lt;'World Hubbert'!$N$9),'Data 1'!M382,0)</f>
        <v>0</v>
      </c>
      <c r="X382">
        <f>IF(AND(P382&gt;='World Hubbert'!$P$9,P381&lt;'World Hubbert'!$P$9),'Data 1'!M382,0)</f>
        <v>0</v>
      </c>
    </row>
    <row r="383" spans="13:24">
      <c r="M383">
        <f t="shared" si="42"/>
        <v>380</v>
      </c>
      <c r="N383">
        <f>MAX('World Hubbert'!$N$17*(1-(M383/'World Hubbert'!$N$18))*M383,0)</f>
        <v>23.982222222222219</v>
      </c>
      <c r="O383">
        <f t="shared" si="40"/>
        <v>4.1697553743513721E-2</v>
      </c>
      <c r="P383">
        <f t="shared" si="43"/>
        <v>1983.6078772306346</v>
      </c>
      <c r="Q383">
        <f t="shared" si="41"/>
        <v>1983</v>
      </c>
      <c r="R383" s="25">
        <f t="shared" si="44"/>
        <v>23982.222222222219</v>
      </c>
      <c r="S383" s="25">
        <f t="shared" si="45"/>
        <v>0</v>
      </c>
      <c r="W383">
        <f>IF(AND(P383&gt;='World Hubbert'!$N$9,P382&lt;'World Hubbert'!$N$9),'Data 1'!M383,0)</f>
        <v>0</v>
      </c>
      <c r="X383">
        <f>IF(AND(P383&gt;='World Hubbert'!$P$9,P382&lt;'World Hubbert'!$P$9),'Data 1'!M383,0)</f>
        <v>0</v>
      </c>
    </row>
    <row r="384" spans="13:24">
      <c r="M384">
        <f t="shared" si="42"/>
        <v>381</v>
      </c>
      <c r="N384">
        <f>MAX('World Hubbert'!$N$17*(1-(M384/'World Hubbert'!$N$18))*M384,0)</f>
        <v>24.028400000000001</v>
      </c>
      <c r="O384">
        <f t="shared" si="40"/>
        <v>4.1617419387058645E-2</v>
      </c>
      <c r="P384">
        <f t="shared" si="43"/>
        <v>1983.6494946500216</v>
      </c>
      <c r="Q384">
        <f t="shared" si="41"/>
        <v>1983</v>
      </c>
      <c r="R384" s="25">
        <f t="shared" si="44"/>
        <v>24028.400000000001</v>
      </c>
      <c r="S384" s="25">
        <f t="shared" si="45"/>
        <v>0</v>
      </c>
      <c r="W384">
        <f>IF(AND(P384&gt;='World Hubbert'!$N$9,P383&lt;'World Hubbert'!$N$9),'Data 1'!M384,0)</f>
        <v>0</v>
      </c>
      <c r="X384">
        <f>IF(AND(P384&gt;='World Hubbert'!$P$9,P383&lt;'World Hubbert'!$P$9),'Data 1'!M384,0)</f>
        <v>0</v>
      </c>
    </row>
    <row r="385" spans="13:24">
      <c r="M385">
        <f t="shared" si="42"/>
        <v>382</v>
      </c>
      <c r="N385">
        <f>MAX('World Hubbert'!$N$17*(1-(M385/'World Hubbert'!$N$18))*M385,0)</f>
        <v>24.07448888888889</v>
      </c>
      <c r="O385">
        <f t="shared" si="40"/>
        <v>4.15377458111491E-2</v>
      </c>
      <c r="P385">
        <f t="shared" si="43"/>
        <v>1983.6910323958327</v>
      </c>
      <c r="Q385">
        <f t="shared" si="41"/>
        <v>1983</v>
      </c>
      <c r="R385" s="25">
        <f t="shared" si="44"/>
        <v>24074.488888888889</v>
      </c>
      <c r="S385" s="25">
        <f t="shared" si="45"/>
        <v>0</v>
      </c>
      <c r="W385">
        <f>IF(AND(P385&gt;='World Hubbert'!$N$9,P384&lt;'World Hubbert'!$N$9),'Data 1'!M385,0)</f>
        <v>0</v>
      </c>
      <c r="X385">
        <f>IF(AND(P385&gt;='World Hubbert'!$P$9,P384&lt;'World Hubbert'!$P$9),'Data 1'!M385,0)</f>
        <v>0</v>
      </c>
    </row>
    <row r="386" spans="13:24">
      <c r="M386">
        <f t="shared" si="42"/>
        <v>383</v>
      </c>
      <c r="N386">
        <f>MAX('World Hubbert'!$N$17*(1-(M386/'World Hubbert'!$N$18))*M386,0)</f>
        <v>24.120488888888893</v>
      </c>
      <c r="O386">
        <f t="shared" si="40"/>
        <v>4.1458529493597872E-2</v>
      </c>
      <c r="P386">
        <f t="shared" si="43"/>
        <v>1983.7324909253264</v>
      </c>
      <c r="Q386">
        <f t="shared" si="41"/>
        <v>1983</v>
      </c>
      <c r="R386" s="25">
        <f t="shared" si="44"/>
        <v>24120.488888888893</v>
      </c>
      <c r="S386" s="25">
        <f t="shared" si="45"/>
        <v>0</v>
      </c>
      <c r="W386">
        <f>IF(AND(P386&gt;='World Hubbert'!$N$9,P385&lt;'World Hubbert'!$N$9),'Data 1'!M386,0)</f>
        <v>0</v>
      </c>
      <c r="X386">
        <f>IF(AND(P386&gt;='World Hubbert'!$P$9,P385&lt;'World Hubbert'!$P$9),'Data 1'!M386,0)</f>
        <v>0</v>
      </c>
    </row>
    <row r="387" spans="13:24">
      <c r="M387">
        <f t="shared" si="42"/>
        <v>384</v>
      </c>
      <c r="N387">
        <f>MAX('World Hubbert'!$N$17*(1-(M387/'World Hubbert'!$N$18))*M387,0)</f>
        <v>24.166399999999996</v>
      </c>
      <c r="O387">
        <f t="shared" si="40"/>
        <v>4.1379766949152547E-2</v>
      </c>
      <c r="P387">
        <f t="shared" si="43"/>
        <v>1983.7738706922755</v>
      </c>
      <c r="Q387">
        <f t="shared" si="41"/>
        <v>1983</v>
      </c>
      <c r="R387" s="25">
        <f t="shared" si="44"/>
        <v>24166.399999999994</v>
      </c>
      <c r="S387" s="25">
        <f t="shared" si="45"/>
        <v>0</v>
      </c>
      <c r="W387">
        <f>IF(AND(P387&gt;='World Hubbert'!$N$9,P386&lt;'World Hubbert'!$N$9),'Data 1'!M387,0)</f>
        <v>0</v>
      </c>
      <c r="X387">
        <f>IF(AND(P387&gt;='World Hubbert'!$P$9,P386&lt;'World Hubbert'!$P$9),'Data 1'!M387,0)</f>
        <v>0</v>
      </c>
    </row>
    <row r="388" spans="13:24">
      <c r="M388">
        <f t="shared" si="42"/>
        <v>385</v>
      </c>
      <c r="N388">
        <f>MAX('World Hubbert'!$N$17*(1-(M388/'World Hubbert'!$N$18))*M388,0)</f>
        <v>24.21222222222222</v>
      </c>
      <c r="O388">
        <f t="shared" si="40"/>
        <v>4.1301454729016571E-2</v>
      </c>
      <c r="P388">
        <f t="shared" si="43"/>
        <v>1983.8151721470044</v>
      </c>
      <c r="Q388">
        <f t="shared" si="41"/>
        <v>1983</v>
      </c>
      <c r="R388" s="25">
        <f t="shared" si="44"/>
        <v>24212.222222222219</v>
      </c>
      <c r="S388" s="25">
        <f t="shared" si="45"/>
        <v>0</v>
      </c>
      <c r="W388">
        <f>IF(AND(P388&gt;='World Hubbert'!$N$9,P387&lt;'World Hubbert'!$N$9),'Data 1'!M388,0)</f>
        <v>0</v>
      </c>
      <c r="X388">
        <f>IF(AND(P388&gt;='World Hubbert'!$P$9,P387&lt;'World Hubbert'!$P$9),'Data 1'!M388,0)</f>
        <v>0</v>
      </c>
    </row>
    <row r="389" spans="13:24">
      <c r="M389">
        <f t="shared" si="42"/>
        <v>386</v>
      </c>
      <c r="N389">
        <f>MAX('World Hubbert'!$N$17*(1-(M389/'World Hubbert'!$N$18))*M389,0)</f>
        <v>24.257955555555558</v>
      </c>
      <c r="O389">
        <f t="shared" ref="O389:O452" si="46">1/N389</f>
        <v>4.1223589420378008E-2</v>
      </c>
      <c r="P389">
        <f t="shared" si="43"/>
        <v>1983.8563957364247</v>
      </c>
      <c r="Q389">
        <f t="shared" ref="Q389:Q452" si="47">INT(P389)</f>
        <v>1983</v>
      </c>
      <c r="R389" s="25">
        <f t="shared" si="44"/>
        <v>24257.955555555556</v>
      </c>
      <c r="S389" s="25">
        <f t="shared" si="45"/>
        <v>0</v>
      </c>
      <c r="W389">
        <f>IF(AND(P389&gt;='World Hubbert'!$N$9,P388&lt;'World Hubbert'!$N$9),'Data 1'!M389,0)</f>
        <v>0</v>
      </c>
      <c r="X389">
        <f>IF(AND(P389&gt;='World Hubbert'!$P$9,P388&lt;'World Hubbert'!$P$9),'Data 1'!M389,0)</f>
        <v>0</v>
      </c>
    </row>
    <row r="390" spans="13:24">
      <c r="M390">
        <f t="shared" si="42"/>
        <v>387</v>
      </c>
      <c r="N390">
        <f>MAX('World Hubbert'!$N$17*(1-(M390/'World Hubbert'!$N$18))*M390,0)</f>
        <v>24.303600000000003</v>
      </c>
      <c r="O390">
        <f t="shared" si="46"/>
        <v>4.1146167645945454E-2</v>
      </c>
      <c r="P390">
        <f t="shared" si="43"/>
        <v>1983.8975419040707</v>
      </c>
      <c r="Q390">
        <f t="shared" si="47"/>
        <v>1983</v>
      </c>
      <c r="R390" s="25">
        <f t="shared" si="44"/>
        <v>24303.600000000002</v>
      </c>
      <c r="S390" s="25">
        <f t="shared" si="45"/>
        <v>0</v>
      </c>
      <c r="W390">
        <f>IF(AND(P390&gt;='World Hubbert'!$N$9,P389&lt;'World Hubbert'!$N$9),'Data 1'!M390,0)</f>
        <v>0</v>
      </c>
      <c r="X390">
        <f>IF(AND(P390&gt;='World Hubbert'!$P$9,P389&lt;'World Hubbert'!$P$9),'Data 1'!M390,0)</f>
        <v>0</v>
      </c>
    </row>
    <row r="391" spans="13:24">
      <c r="M391">
        <f t="shared" si="42"/>
        <v>388</v>
      </c>
      <c r="N391">
        <f>MAX('World Hubbert'!$N$17*(1-(M391/'World Hubbert'!$N$18))*M391,0)</f>
        <v>24.349155555555559</v>
      </c>
      <c r="O391">
        <f t="shared" si="46"/>
        <v>4.106918606349113E-2</v>
      </c>
      <c r="P391">
        <f t="shared" si="43"/>
        <v>1983.9386110901341</v>
      </c>
      <c r="Q391">
        <f t="shared" si="47"/>
        <v>1983</v>
      </c>
      <c r="R391" s="25">
        <f t="shared" si="44"/>
        <v>24349.155555555557</v>
      </c>
      <c r="S391" s="25">
        <f t="shared" si="45"/>
        <v>0</v>
      </c>
      <c r="W391">
        <f>IF(AND(P391&gt;='World Hubbert'!$N$9,P390&lt;'World Hubbert'!$N$9),'Data 1'!M391,0)</f>
        <v>0</v>
      </c>
      <c r="X391">
        <f>IF(AND(P391&gt;='World Hubbert'!$P$9,P390&lt;'World Hubbert'!$P$9),'Data 1'!M391,0)</f>
        <v>0</v>
      </c>
    </row>
    <row r="392" spans="13:24">
      <c r="M392">
        <f t="shared" si="42"/>
        <v>389</v>
      </c>
      <c r="N392">
        <f>MAX('World Hubbert'!$N$17*(1-(M392/'World Hubbert'!$N$18))*M392,0)</f>
        <v>24.394622222222221</v>
      </c>
      <c r="O392">
        <f t="shared" si="46"/>
        <v>4.0992641365401122E-2</v>
      </c>
      <c r="P392">
        <f t="shared" si="43"/>
        <v>1983.9796037314995</v>
      </c>
      <c r="Q392">
        <f t="shared" si="47"/>
        <v>1983</v>
      </c>
      <c r="R392" s="25">
        <f t="shared" si="44"/>
        <v>24394.62222222222</v>
      </c>
      <c r="S392" s="25">
        <f t="shared" si="45"/>
        <v>0</v>
      </c>
      <c r="W392">
        <f>IF(AND(P392&gt;='World Hubbert'!$N$9,P391&lt;'World Hubbert'!$N$9),'Data 1'!M392,0)</f>
        <v>0</v>
      </c>
      <c r="X392">
        <f>IF(AND(P392&gt;='World Hubbert'!$P$9,P391&lt;'World Hubbert'!$P$9),'Data 1'!M392,0)</f>
        <v>0</v>
      </c>
    </row>
    <row r="393" spans="13:24">
      <c r="M393">
        <f t="shared" si="42"/>
        <v>390</v>
      </c>
      <c r="N393">
        <f>MAX('World Hubbert'!$N$17*(1-(M393/'World Hubbert'!$N$18))*M393,0)</f>
        <v>24.439999999999998</v>
      </c>
      <c r="O393">
        <f t="shared" si="46"/>
        <v>4.0916530278232409E-2</v>
      </c>
      <c r="P393">
        <f t="shared" si="43"/>
        <v>1984.0205202617778</v>
      </c>
      <c r="Q393">
        <f t="shared" si="47"/>
        <v>1984</v>
      </c>
      <c r="R393" s="25">
        <f t="shared" si="44"/>
        <v>24439.999999999996</v>
      </c>
      <c r="S393" s="25">
        <f t="shared" si="45"/>
        <v>0</v>
      </c>
      <c r="W393">
        <f>IF(AND(P393&gt;='World Hubbert'!$N$9,P392&lt;'World Hubbert'!$N$9),'Data 1'!M393,0)</f>
        <v>0</v>
      </c>
      <c r="X393">
        <f>IF(AND(P393&gt;='World Hubbert'!$P$9,P392&lt;'World Hubbert'!$P$9),'Data 1'!M393,0)</f>
        <v>0</v>
      </c>
    </row>
    <row r="394" spans="13:24">
      <c r="M394">
        <f t="shared" si="42"/>
        <v>391</v>
      </c>
      <c r="N394">
        <f>MAX('World Hubbert'!$N$17*(1-(M394/'World Hubbert'!$N$18))*M394,0)</f>
        <v>24.485288888888888</v>
      </c>
      <c r="O394">
        <f t="shared" si="46"/>
        <v>4.0840849562276849E-2</v>
      </c>
      <c r="P394">
        <f t="shared" si="43"/>
        <v>1984.0613611113401</v>
      </c>
      <c r="Q394">
        <f t="shared" si="47"/>
        <v>1984</v>
      </c>
      <c r="R394" s="25">
        <f t="shared" si="44"/>
        <v>24485.288888888888</v>
      </c>
      <c r="S394" s="25">
        <f t="shared" si="45"/>
        <v>0</v>
      </c>
      <c r="W394">
        <f>IF(AND(P394&gt;='World Hubbert'!$N$9,P393&lt;'World Hubbert'!$N$9),'Data 1'!M394,0)</f>
        <v>0</v>
      </c>
      <c r="X394">
        <f>IF(AND(P394&gt;='World Hubbert'!$P$9,P393&lt;'World Hubbert'!$P$9),'Data 1'!M394,0)</f>
        <v>0</v>
      </c>
    </row>
    <row r="395" spans="13:24">
      <c r="M395">
        <f t="shared" si="42"/>
        <v>392</v>
      </c>
      <c r="N395">
        <f>MAX('World Hubbert'!$N$17*(1-(M395/'World Hubbert'!$N$18))*M395,0)</f>
        <v>24.530488888888893</v>
      </c>
      <c r="O395">
        <f t="shared" si="46"/>
        <v>4.0765596011131715E-2</v>
      </c>
      <c r="P395">
        <f t="shared" si="43"/>
        <v>1984.1021267073513</v>
      </c>
      <c r="Q395">
        <f t="shared" si="47"/>
        <v>1984</v>
      </c>
      <c r="R395" s="25">
        <f t="shared" si="44"/>
        <v>24530.488888888893</v>
      </c>
      <c r="S395" s="25">
        <f t="shared" si="45"/>
        <v>0</v>
      </c>
      <c r="W395">
        <f>IF(AND(P395&gt;='World Hubbert'!$N$9,P394&lt;'World Hubbert'!$N$9),'Data 1'!M395,0)</f>
        <v>0</v>
      </c>
      <c r="X395">
        <f>IF(AND(P395&gt;='World Hubbert'!$P$9,P394&lt;'World Hubbert'!$P$9),'Data 1'!M395,0)</f>
        <v>0</v>
      </c>
    </row>
    <row r="396" spans="13:24">
      <c r="M396">
        <f t="shared" si="42"/>
        <v>393</v>
      </c>
      <c r="N396">
        <f>MAX('World Hubbert'!$N$17*(1-(M396/'World Hubbert'!$N$18))*M396,0)</f>
        <v>24.575600000000005</v>
      </c>
      <c r="O396">
        <f t="shared" si="46"/>
        <v>4.0690766451276866E-2</v>
      </c>
      <c r="P396">
        <f t="shared" si="43"/>
        <v>1984.1428174738026</v>
      </c>
      <c r="Q396">
        <f t="shared" si="47"/>
        <v>1984</v>
      </c>
      <c r="R396" s="25">
        <f t="shared" si="44"/>
        <v>24575.600000000006</v>
      </c>
      <c r="S396" s="25">
        <f t="shared" si="45"/>
        <v>0</v>
      </c>
      <c r="W396">
        <f>IF(AND(P396&gt;='World Hubbert'!$N$9,P395&lt;'World Hubbert'!$N$9),'Data 1'!M396,0)</f>
        <v>0</v>
      </c>
      <c r="X396">
        <f>IF(AND(P396&gt;='World Hubbert'!$P$9,P395&lt;'World Hubbert'!$P$9),'Data 1'!M396,0)</f>
        <v>0</v>
      </c>
    </row>
    <row r="397" spans="13:24">
      <c r="M397">
        <f t="shared" si="42"/>
        <v>394</v>
      </c>
      <c r="N397">
        <f>MAX('World Hubbert'!$N$17*(1-(M397/'World Hubbert'!$N$18))*M397,0)</f>
        <v>24.62062222222222</v>
      </c>
      <c r="O397">
        <f t="shared" si="46"/>
        <v>4.0616357741658303E-2</v>
      </c>
      <c r="P397">
        <f t="shared" si="43"/>
        <v>1984.1834338315441</v>
      </c>
      <c r="Q397">
        <f t="shared" si="47"/>
        <v>1984</v>
      </c>
      <c r="R397" s="25">
        <f t="shared" si="44"/>
        <v>24620.62222222222</v>
      </c>
      <c r="S397" s="25">
        <f t="shared" si="45"/>
        <v>0</v>
      </c>
      <c r="W397">
        <f>IF(AND(P397&gt;='World Hubbert'!$N$9,P396&lt;'World Hubbert'!$N$9),'Data 1'!M397,0)</f>
        <v>0</v>
      </c>
      <c r="X397">
        <f>IF(AND(P397&gt;='World Hubbert'!$P$9,P396&lt;'World Hubbert'!$P$9),'Data 1'!M397,0)</f>
        <v>0</v>
      </c>
    </row>
    <row r="398" spans="13:24">
      <c r="M398">
        <f t="shared" si="42"/>
        <v>395</v>
      </c>
      <c r="N398">
        <f>MAX('World Hubbert'!$N$17*(1-(M398/'World Hubbert'!$N$18))*M398,0)</f>
        <v>24.665555555555557</v>
      </c>
      <c r="O398">
        <f t="shared" si="46"/>
        <v>4.0542366773278077E-2</v>
      </c>
      <c r="P398">
        <f t="shared" si="43"/>
        <v>1984.2239761983174</v>
      </c>
      <c r="Q398">
        <f t="shared" si="47"/>
        <v>1984</v>
      </c>
      <c r="R398" s="25">
        <f t="shared" si="44"/>
        <v>24665.555555555555</v>
      </c>
      <c r="S398" s="25">
        <f t="shared" si="45"/>
        <v>0</v>
      </c>
      <c r="W398">
        <f>IF(AND(P398&gt;='World Hubbert'!$N$9,P397&lt;'World Hubbert'!$N$9),'Data 1'!M398,0)</f>
        <v>0</v>
      </c>
      <c r="X398">
        <f>IF(AND(P398&gt;='World Hubbert'!$P$9,P397&lt;'World Hubbert'!$P$9),'Data 1'!M398,0)</f>
        <v>0</v>
      </c>
    </row>
    <row r="399" spans="13:24">
      <c r="M399">
        <f t="shared" si="42"/>
        <v>396</v>
      </c>
      <c r="N399">
        <f>MAX('World Hubbert'!$N$17*(1-(M399/'World Hubbert'!$N$18))*M399,0)</f>
        <v>24.7104</v>
      </c>
      <c r="O399">
        <f t="shared" si="46"/>
        <v>4.0468790468790469E-2</v>
      </c>
      <c r="P399">
        <f t="shared" si="43"/>
        <v>1984.2644449887862</v>
      </c>
      <c r="Q399">
        <f t="shared" si="47"/>
        <v>1984</v>
      </c>
      <c r="R399" s="25">
        <f t="shared" si="44"/>
        <v>24710.400000000001</v>
      </c>
      <c r="S399" s="25">
        <f t="shared" si="45"/>
        <v>0</v>
      </c>
      <c r="W399">
        <f>IF(AND(P399&gt;='World Hubbert'!$N$9,P398&lt;'World Hubbert'!$N$9),'Data 1'!M399,0)</f>
        <v>0</v>
      </c>
      <c r="X399">
        <f>IF(AND(P399&gt;='World Hubbert'!$P$9,P398&lt;'World Hubbert'!$P$9),'Data 1'!M399,0)</f>
        <v>0</v>
      </c>
    </row>
    <row r="400" spans="13:24">
      <c r="M400">
        <f t="shared" si="42"/>
        <v>397</v>
      </c>
      <c r="N400">
        <f>MAX('World Hubbert'!$N$17*(1-(M400/'World Hubbert'!$N$18))*M400,0)</f>
        <v>24.755155555555554</v>
      </c>
      <c r="O400">
        <f t="shared" si="46"/>
        <v>4.0395625782104205E-2</v>
      </c>
      <c r="P400">
        <f t="shared" si="43"/>
        <v>1984.3048406145683</v>
      </c>
      <c r="Q400">
        <f t="shared" si="47"/>
        <v>1984</v>
      </c>
      <c r="R400" s="25">
        <f t="shared" si="44"/>
        <v>24755.155555555553</v>
      </c>
      <c r="S400" s="25">
        <f t="shared" si="45"/>
        <v>0</v>
      </c>
      <c r="W400">
        <f>IF(AND(P400&gt;='World Hubbert'!$N$9,P399&lt;'World Hubbert'!$N$9),'Data 1'!M400,0)</f>
        <v>0</v>
      </c>
      <c r="X400">
        <f>IF(AND(P400&gt;='World Hubbert'!$P$9,P399&lt;'World Hubbert'!$P$9),'Data 1'!M400,0)</f>
        <v>0</v>
      </c>
    </row>
    <row r="401" spans="13:24">
      <c r="M401">
        <f t="shared" si="42"/>
        <v>398</v>
      </c>
      <c r="N401">
        <f>MAX('World Hubbert'!$N$17*(1-(M401/'World Hubbert'!$N$18))*M401,0)</f>
        <v>24.799822222222222</v>
      </c>
      <c r="O401">
        <f t="shared" si="46"/>
        <v>4.032286969799067E-2</v>
      </c>
      <c r="P401">
        <f t="shared" si="43"/>
        <v>1984.3451634842663</v>
      </c>
      <c r="Q401">
        <f t="shared" si="47"/>
        <v>1984</v>
      </c>
      <c r="R401" s="25">
        <f t="shared" si="44"/>
        <v>24799.822222222221</v>
      </c>
      <c r="S401" s="25">
        <f t="shared" si="45"/>
        <v>0</v>
      </c>
      <c r="W401">
        <f>IF(AND(P401&gt;='World Hubbert'!$N$9,P400&lt;'World Hubbert'!$N$9),'Data 1'!M401,0)</f>
        <v>0</v>
      </c>
      <c r="X401">
        <f>IF(AND(P401&gt;='World Hubbert'!$P$9,P400&lt;'World Hubbert'!$P$9),'Data 1'!M401,0)</f>
        <v>0</v>
      </c>
    </row>
    <row r="402" spans="13:24">
      <c r="M402">
        <f t="shared" si="42"/>
        <v>399</v>
      </c>
      <c r="N402">
        <f>MAX('World Hubbert'!$N$17*(1-(M402/'World Hubbert'!$N$18))*M402,0)</f>
        <v>24.8444</v>
      </c>
      <c r="O402">
        <f t="shared" si="46"/>
        <v>4.025051923169809E-2</v>
      </c>
      <c r="P402">
        <f t="shared" si="43"/>
        <v>1984.385414003498</v>
      </c>
      <c r="Q402">
        <f t="shared" si="47"/>
        <v>1984</v>
      </c>
      <c r="R402" s="25">
        <f t="shared" si="44"/>
        <v>24844.400000000001</v>
      </c>
      <c r="S402" s="25">
        <f t="shared" si="45"/>
        <v>0</v>
      </c>
      <c r="W402">
        <f>IF(AND(P402&gt;='World Hubbert'!$N$9,P401&lt;'World Hubbert'!$N$9),'Data 1'!M402,0)</f>
        <v>0</v>
      </c>
      <c r="X402">
        <f>IF(AND(P402&gt;='World Hubbert'!$P$9,P401&lt;'World Hubbert'!$P$9),'Data 1'!M402,0)</f>
        <v>0</v>
      </c>
    </row>
    <row r="403" spans="13:24">
      <c r="M403">
        <f t="shared" si="42"/>
        <v>400</v>
      </c>
      <c r="N403">
        <f>MAX('World Hubbert'!$N$17*(1-(M403/'World Hubbert'!$N$18))*M403,0)</f>
        <v>24.888888888888889</v>
      </c>
      <c r="O403">
        <f t="shared" si="46"/>
        <v>4.0178571428571425E-2</v>
      </c>
      <c r="P403">
        <f t="shared" si="43"/>
        <v>1984.4255925749267</v>
      </c>
      <c r="Q403">
        <f t="shared" si="47"/>
        <v>1984</v>
      </c>
      <c r="R403" s="25">
        <f t="shared" si="44"/>
        <v>24888.888888888891</v>
      </c>
      <c r="S403" s="25">
        <f t="shared" si="45"/>
        <v>0</v>
      </c>
      <c r="W403">
        <f>IF(AND(P403&gt;='World Hubbert'!$N$9,P402&lt;'World Hubbert'!$N$9),'Data 1'!M403,0)</f>
        <v>0</v>
      </c>
      <c r="X403">
        <f>IF(AND(P403&gt;='World Hubbert'!$P$9,P402&lt;'World Hubbert'!$P$9),'Data 1'!M403,0)</f>
        <v>0</v>
      </c>
    </row>
    <row r="404" spans="13:24">
      <c r="M404">
        <f t="shared" si="42"/>
        <v>401</v>
      </c>
      <c r="N404">
        <f>MAX('World Hubbert'!$N$17*(1-(M404/'World Hubbert'!$N$18))*M404,0)</f>
        <v>24.933288888888892</v>
      </c>
      <c r="O404">
        <f t="shared" si="46"/>
        <v>4.0107023363678003E-2</v>
      </c>
      <c r="P404">
        <f t="shared" si="43"/>
        <v>1984.4656995982903</v>
      </c>
      <c r="Q404">
        <f t="shared" si="47"/>
        <v>1984</v>
      </c>
      <c r="R404" s="25">
        <f t="shared" si="44"/>
        <v>24933.288888888892</v>
      </c>
      <c r="S404" s="25">
        <f t="shared" si="45"/>
        <v>0</v>
      </c>
      <c r="W404">
        <f>IF(AND(P404&gt;='World Hubbert'!$N$9,P403&lt;'World Hubbert'!$N$9),'Data 1'!M404,0)</f>
        <v>0</v>
      </c>
      <c r="X404">
        <f>IF(AND(P404&gt;='World Hubbert'!$P$9,P403&lt;'World Hubbert'!$P$9),'Data 1'!M404,0)</f>
        <v>0</v>
      </c>
    </row>
    <row r="405" spans="13:24">
      <c r="M405">
        <f t="shared" si="42"/>
        <v>402</v>
      </c>
      <c r="N405">
        <f>MAX('World Hubbert'!$N$17*(1-(M405/'World Hubbert'!$N$18))*M405,0)</f>
        <v>24.977599999999999</v>
      </c>
      <c r="O405">
        <f t="shared" si="46"/>
        <v>4.0035872141438729E-2</v>
      </c>
      <c r="P405">
        <f t="shared" si="43"/>
        <v>1984.5057354704318</v>
      </c>
      <c r="Q405">
        <f t="shared" si="47"/>
        <v>1984</v>
      </c>
      <c r="R405" s="25">
        <f t="shared" si="44"/>
        <v>24977.599999999999</v>
      </c>
      <c r="S405" s="25">
        <f t="shared" si="45"/>
        <v>0</v>
      </c>
      <c r="W405">
        <f>IF(AND(P405&gt;='World Hubbert'!$N$9,P404&lt;'World Hubbert'!$N$9),'Data 1'!M405,0)</f>
        <v>0</v>
      </c>
      <c r="X405">
        <f>IF(AND(P405&gt;='World Hubbert'!$P$9,P404&lt;'World Hubbert'!$P$9),'Data 1'!M405,0)</f>
        <v>0</v>
      </c>
    </row>
    <row r="406" spans="13:24">
      <c r="M406">
        <f t="shared" si="42"/>
        <v>403</v>
      </c>
      <c r="N406">
        <f>MAX('World Hubbert'!$N$17*(1-(M406/'World Hubbert'!$N$18))*M406,0)</f>
        <v>25.021822222222223</v>
      </c>
      <c r="O406">
        <f t="shared" si="46"/>
        <v>3.9965114895264754E-2</v>
      </c>
      <c r="P406">
        <f t="shared" si="43"/>
        <v>1984.545700585327</v>
      </c>
      <c r="Q406">
        <f t="shared" si="47"/>
        <v>1984</v>
      </c>
      <c r="R406" s="25">
        <f t="shared" si="44"/>
        <v>25021.822222222225</v>
      </c>
      <c r="S406" s="25">
        <f t="shared" si="45"/>
        <v>0</v>
      </c>
      <c r="W406">
        <f>IF(AND(P406&gt;='World Hubbert'!$N$9,P405&lt;'World Hubbert'!$N$9),'Data 1'!M406,0)</f>
        <v>0</v>
      </c>
      <c r="X406">
        <f>IF(AND(P406&gt;='World Hubbert'!$P$9,P405&lt;'World Hubbert'!$P$9),'Data 1'!M406,0)</f>
        <v>0</v>
      </c>
    </row>
    <row r="407" spans="13:24">
      <c r="M407">
        <f t="shared" si="42"/>
        <v>404</v>
      </c>
      <c r="N407">
        <f>MAX('World Hubbert'!$N$17*(1-(M407/'World Hubbert'!$N$18))*M407,0)</f>
        <v>25.065955555555554</v>
      </c>
      <c r="O407">
        <f t="shared" si="46"/>
        <v>3.989474878719964E-2</v>
      </c>
      <c r="P407">
        <f t="shared" si="43"/>
        <v>1984.5855953341143</v>
      </c>
      <c r="Q407">
        <f t="shared" si="47"/>
        <v>1984</v>
      </c>
      <c r="R407" s="25">
        <f t="shared" si="44"/>
        <v>25065.955555555553</v>
      </c>
      <c r="S407" s="25">
        <f t="shared" si="45"/>
        <v>0</v>
      </c>
      <c r="W407">
        <f>IF(AND(P407&gt;='World Hubbert'!$N$9,P406&lt;'World Hubbert'!$N$9),'Data 1'!M407,0)</f>
        <v>0</v>
      </c>
      <c r="X407">
        <f>IF(AND(P407&gt;='World Hubbert'!$P$9,P406&lt;'World Hubbert'!$P$9),'Data 1'!M407,0)</f>
        <v>0</v>
      </c>
    </row>
    <row r="408" spans="13:24">
      <c r="M408">
        <f t="shared" si="42"/>
        <v>405</v>
      </c>
      <c r="N408">
        <f>MAX('World Hubbert'!$N$17*(1-(M408/'World Hubbert'!$N$18))*M408,0)</f>
        <v>25.110000000000003</v>
      </c>
      <c r="O408">
        <f t="shared" si="46"/>
        <v>3.9824771007566699E-2</v>
      </c>
      <c r="P408">
        <f t="shared" si="43"/>
        <v>1984.6254201051217</v>
      </c>
      <c r="Q408">
        <f t="shared" si="47"/>
        <v>1984</v>
      </c>
      <c r="R408" s="25">
        <f t="shared" si="44"/>
        <v>25110.000000000004</v>
      </c>
      <c r="S408" s="25">
        <f t="shared" si="45"/>
        <v>0</v>
      </c>
      <c r="W408">
        <f>IF(AND(P408&gt;='World Hubbert'!$N$9,P407&lt;'World Hubbert'!$N$9),'Data 1'!M408,0)</f>
        <v>0</v>
      </c>
      <c r="X408">
        <f>IF(AND(P408&gt;='World Hubbert'!$P$9,P407&lt;'World Hubbert'!$P$9),'Data 1'!M408,0)</f>
        <v>0</v>
      </c>
    </row>
    <row r="409" spans="13:24">
      <c r="M409">
        <f t="shared" si="42"/>
        <v>406</v>
      </c>
      <c r="N409">
        <f>MAX('World Hubbert'!$N$17*(1-(M409/'World Hubbert'!$N$18))*M409,0)</f>
        <v>25.153955555555559</v>
      </c>
      <c r="O409">
        <f t="shared" si="46"/>
        <v>3.9755178774621702E-2</v>
      </c>
      <c r="P409">
        <f t="shared" si="43"/>
        <v>1984.6651752838964</v>
      </c>
      <c r="Q409">
        <f t="shared" si="47"/>
        <v>1984</v>
      </c>
      <c r="R409" s="25">
        <f t="shared" si="44"/>
        <v>25153.95555555556</v>
      </c>
      <c r="S409" s="25">
        <f t="shared" si="45"/>
        <v>0</v>
      </c>
      <c r="W409">
        <f>IF(AND(P409&gt;='World Hubbert'!$N$9,P408&lt;'World Hubbert'!$N$9),'Data 1'!M409,0)</f>
        <v>0</v>
      </c>
      <c r="X409">
        <f>IF(AND(P409&gt;='World Hubbert'!$P$9,P408&lt;'World Hubbert'!$P$9),'Data 1'!M409,0)</f>
        <v>0</v>
      </c>
    </row>
    <row r="410" spans="13:24">
      <c r="M410">
        <f t="shared" si="42"/>
        <v>407</v>
      </c>
      <c r="N410">
        <f>MAX('World Hubbert'!$N$17*(1-(M410/'World Hubbert'!$N$18))*M410,0)</f>
        <v>25.197822222222221</v>
      </c>
      <c r="O410">
        <f t="shared" si="46"/>
        <v>3.9685969334210543E-2</v>
      </c>
      <c r="P410">
        <f t="shared" si="43"/>
        <v>1984.7048612532305</v>
      </c>
      <c r="Q410">
        <f t="shared" si="47"/>
        <v>1984</v>
      </c>
      <c r="R410" s="25">
        <f t="shared" si="44"/>
        <v>25197.822222222221</v>
      </c>
      <c r="S410" s="25">
        <f t="shared" si="45"/>
        <v>0</v>
      </c>
      <c r="W410">
        <f>IF(AND(P410&gt;='World Hubbert'!$N$9,P409&lt;'World Hubbert'!$N$9),'Data 1'!M410,0)</f>
        <v>0</v>
      </c>
      <c r="X410">
        <f>IF(AND(P410&gt;='World Hubbert'!$P$9,P409&lt;'World Hubbert'!$P$9),'Data 1'!M410,0)</f>
        <v>0</v>
      </c>
    </row>
    <row r="411" spans="13:24">
      <c r="M411">
        <f t="shared" si="42"/>
        <v>408</v>
      </c>
      <c r="N411">
        <f>MAX('World Hubbert'!$N$17*(1-(M411/'World Hubbert'!$N$18))*M411,0)</f>
        <v>25.241600000000002</v>
      </c>
      <c r="O411">
        <f t="shared" si="46"/>
        <v>3.9617139959432043E-2</v>
      </c>
      <c r="P411">
        <f t="shared" si="43"/>
        <v>1984.7444783931899</v>
      </c>
      <c r="Q411">
        <f t="shared" si="47"/>
        <v>1984</v>
      </c>
      <c r="R411" s="25">
        <f t="shared" si="44"/>
        <v>25241.600000000002</v>
      </c>
      <c r="S411" s="25">
        <f t="shared" si="45"/>
        <v>0</v>
      </c>
      <c r="W411">
        <f>IF(AND(P411&gt;='World Hubbert'!$N$9,P410&lt;'World Hubbert'!$N$9),'Data 1'!M411,0)</f>
        <v>0</v>
      </c>
      <c r="X411">
        <f>IF(AND(P411&gt;='World Hubbert'!$P$9,P410&lt;'World Hubbert'!$P$9),'Data 1'!M411,0)</f>
        <v>0</v>
      </c>
    </row>
    <row r="412" spans="13:24">
      <c r="M412">
        <f t="shared" si="42"/>
        <v>409</v>
      </c>
      <c r="N412">
        <f>MAX('World Hubbert'!$N$17*(1-(M412/'World Hubbert'!$N$18))*M412,0)</f>
        <v>25.285288888888889</v>
      </c>
      <c r="O412">
        <f t="shared" si="46"/>
        <v>3.9548687950305757E-2</v>
      </c>
      <c r="P412">
        <f t="shared" si="43"/>
        <v>1984.7840270811403</v>
      </c>
      <c r="Q412">
        <f t="shared" si="47"/>
        <v>1984</v>
      </c>
      <c r="R412" s="25">
        <f t="shared" si="44"/>
        <v>25285.288888888888</v>
      </c>
      <c r="S412" s="25">
        <f t="shared" si="45"/>
        <v>0</v>
      </c>
      <c r="W412">
        <f>IF(AND(P412&gt;='World Hubbert'!$N$9,P411&lt;'World Hubbert'!$N$9),'Data 1'!M412,0)</f>
        <v>0</v>
      </c>
      <c r="X412">
        <f>IF(AND(P412&gt;='World Hubbert'!$P$9,P411&lt;'World Hubbert'!$P$9),'Data 1'!M412,0)</f>
        <v>0</v>
      </c>
    </row>
    <row r="413" spans="13:24">
      <c r="M413">
        <f t="shared" si="42"/>
        <v>410</v>
      </c>
      <c r="N413">
        <f>MAX('World Hubbert'!$N$17*(1-(M413/'World Hubbert'!$N$18))*M413,0)</f>
        <v>25.328888888888891</v>
      </c>
      <c r="O413">
        <f t="shared" si="46"/>
        <v>3.9480610633444463E-2</v>
      </c>
      <c r="P413">
        <f t="shared" si="43"/>
        <v>1984.8235076917738</v>
      </c>
      <c r="Q413">
        <f t="shared" si="47"/>
        <v>1984</v>
      </c>
      <c r="R413" s="25">
        <f t="shared" si="44"/>
        <v>25328.888888888891</v>
      </c>
      <c r="S413" s="25">
        <f t="shared" si="45"/>
        <v>0</v>
      </c>
      <c r="W413">
        <f>IF(AND(P413&gt;='World Hubbert'!$N$9,P412&lt;'World Hubbert'!$N$9),'Data 1'!M413,0)</f>
        <v>0</v>
      </c>
      <c r="X413">
        <f>IF(AND(P413&gt;='World Hubbert'!$P$9,P412&lt;'World Hubbert'!$P$9),'Data 1'!M413,0)</f>
        <v>0</v>
      </c>
    </row>
    <row r="414" spans="13:24">
      <c r="M414">
        <f t="shared" si="42"/>
        <v>411</v>
      </c>
      <c r="N414">
        <f>MAX('World Hubbert'!$N$17*(1-(M414/'World Hubbert'!$N$18))*M414,0)</f>
        <v>25.372400000000003</v>
      </c>
      <c r="O414">
        <f t="shared" si="46"/>
        <v>3.9412905361731643E-2</v>
      </c>
      <c r="P414">
        <f t="shared" si="43"/>
        <v>1984.8629205971356</v>
      </c>
      <c r="Q414">
        <f t="shared" si="47"/>
        <v>1984</v>
      </c>
      <c r="R414" s="25">
        <f t="shared" si="44"/>
        <v>25372.400000000001</v>
      </c>
      <c r="S414" s="25">
        <f t="shared" si="45"/>
        <v>0</v>
      </c>
      <c r="W414">
        <f>IF(AND(P414&gt;='World Hubbert'!$N$9,P413&lt;'World Hubbert'!$N$9),'Data 1'!M414,0)</f>
        <v>0</v>
      </c>
      <c r="X414">
        <f>IF(AND(P414&gt;='World Hubbert'!$P$9,P413&lt;'World Hubbert'!$P$9),'Data 1'!M414,0)</f>
        <v>0</v>
      </c>
    </row>
    <row r="415" spans="13:24">
      <c r="M415">
        <f t="shared" si="42"/>
        <v>412</v>
      </c>
      <c r="N415">
        <f>MAX('World Hubbert'!$N$17*(1-(M415/'World Hubbert'!$N$18))*M415,0)</f>
        <v>25.415822222222221</v>
      </c>
      <c r="O415">
        <f t="shared" si="46"/>
        <v>3.9345569514003524E-2</v>
      </c>
      <c r="P415">
        <f t="shared" si="43"/>
        <v>1984.9022661666495</v>
      </c>
      <c r="Q415">
        <f t="shared" si="47"/>
        <v>1984</v>
      </c>
      <c r="R415" s="25">
        <f t="shared" si="44"/>
        <v>25415.822222222221</v>
      </c>
      <c r="S415" s="25">
        <f t="shared" si="45"/>
        <v>0</v>
      </c>
      <c r="W415">
        <f>IF(AND(P415&gt;='World Hubbert'!$N$9,P414&lt;'World Hubbert'!$N$9),'Data 1'!M415,0)</f>
        <v>0</v>
      </c>
      <c r="X415">
        <f>IF(AND(P415&gt;='World Hubbert'!$P$9,P414&lt;'World Hubbert'!$P$9),'Data 1'!M415,0)</f>
        <v>0</v>
      </c>
    </row>
    <row r="416" spans="13:24">
      <c r="M416">
        <f t="shared" si="42"/>
        <v>413</v>
      </c>
      <c r="N416">
        <f>MAX('World Hubbert'!$N$17*(1-(M416/'World Hubbert'!$N$18))*M416,0)</f>
        <v>25.459155555555558</v>
      </c>
      <c r="O416">
        <f t="shared" si="46"/>
        <v>3.9278600494735791E-2</v>
      </c>
      <c r="P416">
        <f t="shared" si="43"/>
        <v>1984.9415447671443</v>
      </c>
      <c r="Q416">
        <f t="shared" si="47"/>
        <v>1984</v>
      </c>
      <c r="R416" s="25">
        <f t="shared" si="44"/>
        <v>25459.155555555557</v>
      </c>
      <c r="S416" s="25">
        <f t="shared" si="45"/>
        <v>0</v>
      </c>
      <c r="W416">
        <f>IF(AND(P416&gt;='World Hubbert'!$N$9,P415&lt;'World Hubbert'!$N$9),'Data 1'!M416,0)</f>
        <v>0</v>
      </c>
      <c r="X416">
        <f>IF(AND(P416&gt;='World Hubbert'!$P$9,P415&lt;'World Hubbert'!$P$9),'Data 1'!M416,0)</f>
        <v>0</v>
      </c>
    </row>
    <row r="417" spans="13:24">
      <c r="M417">
        <f t="shared" si="42"/>
        <v>414</v>
      </c>
      <c r="N417">
        <f>MAX('World Hubbert'!$N$17*(1-(M417/'World Hubbert'!$N$18))*M417,0)</f>
        <v>25.502400000000002</v>
      </c>
      <c r="O417">
        <f t="shared" si="46"/>
        <v>3.9211995733734864E-2</v>
      </c>
      <c r="P417">
        <f t="shared" si="43"/>
        <v>1984.9807567628779</v>
      </c>
      <c r="Q417">
        <f t="shared" si="47"/>
        <v>1984</v>
      </c>
      <c r="R417" s="25">
        <f t="shared" si="44"/>
        <v>25502.400000000001</v>
      </c>
      <c r="S417" s="25">
        <f t="shared" si="45"/>
        <v>0</v>
      </c>
      <c r="W417">
        <f>IF(AND(P417&gt;='World Hubbert'!$N$9,P416&lt;'World Hubbert'!$N$9),'Data 1'!M417,0)</f>
        <v>0</v>
      </c>
      <c r="X417">
        <f>IF(AND(P417&gt;='World Hubbert'!$P$9,P416&lt;'World Hubbert'!$P$9),'Data 1'!M417,0)</f>
        <v>0</v>
      </c>
    </row>
    <row r="418" spans="13:24">
      <c r="M418">
        <f t="shared" si="42"/>
        <v>415</v>
      </c>
      <c r="N418">
        <f>MAX('World Hubbert'!$N$17*(1-(M418/'World Hubbert'!$N$18))*M418,0)</f>
        <v>25.545555555555552</v>
      </c>
      <c r="O418">
        <f t="shared" si="46"/>
        <v>3.914575268583359E-2</v>
      </c>
      <c r="P418">
        <f t="shared" si="43"/>
        <v>1985.0199025155637</v>
      </c>
      <c r="Q418">
        <f t="shared" si="47"/>
        <v>1985</v>
      </c>
      <c r="R418" s="25">
        <f t="shared" si="44"/>
        <v>25545.555555555551</v>
      </c>
      <c r="S418" s="25">
        <f t="shared" si="45"/>
        <v>0</v>
      </c>
      <c r="W418">
        <f>IF(AND(P418&gt;='World Hubbert'!$N$9,P417&lt;'World Hubbert'!$N$9),'Data 1'!M418,0)</f>
        <v>0</v>
      </c>
      <c r="X418">
        <f>IF(AND(P418&gt;='World Hubbert'!$P$9,P417&lt;'World Hubbert'!$P$9),'Data 1'!M418,0)</f>
        <v>0</v>
      </c>
    </row>
    <row r="419" spans="13:24">
      <c r="M419">
        <f t="shared" si="42"/>
        <v>416</v>
      </c>
      <c r="N419">
        <f>MAX('World Hubbert'!$N$17*(1-(M419/'World Hubbert'!$N$18))*M419,0)</f>
        <v>25.588622222222227</v>
      </c>
      <c r="O419">
        <f t="shared" si="46"/>
        <v>3.9079868830591363E-2</v>
      </c>
      <c r="P419">
        <f t="shared" si="43"/>
        <v>1985.0589823843943</v>
      </c>
      <c r="Q419">
        <f t="shared" si="47"/>
        <v>1985</v>
      </c>
      <c r="R419" s="25">
        <f t="shared" si="44"/>
        <v>25588.622222222228</v>
      </c>
      <c r="S419" s="25">
        <f t="shared" si="45"/>
        <v>0</v>
      </c>
      <c r="W419">
        <f>IF(AND(P419&gt;='World Hubbert'!$N$9,P418&lt;'World Hubbert'!$N$9),'Data 1'!M419,0)</f>
        <v>0</v>
      </c>
      <c r="X419">
        <f>IF(AND(P419&gt;='World Hubbert'!$P$9,P418&lt;'World Hubbert'!$P$9),'Data 1'!M419,0)</f>
        <v>0</v>
      </c>
    </row>
    <row r="420" spans="13:24">
      <c r="M420">
        <f t="shared" si="42"/>
        <v>417</v>
      </c>
      <c r="N420">
        <f>MAX('World Hubbert'!$N$17*(1-(M420/'World Hubbert'!$N$18))*M420,0)</f>
        <v>25.631600000000002</v>
      </c>
      <c r="O420">
        <f t="shared" si="46"/>
        <v>3.9014341671998624E-2</v>
      </c>
      <c r="P420">
        <f t="shared" si="43"/>
        <v>1985.0979967260664</v>
      </c>
      <c r="Q420">
        <f t="shared" si="47"/>
        <v>1985</v>
      </c>
      <c r="R420" s="25">
        <f t="shared" si="44"/>
        <v>25631.600000000002</v>
      </c>
      <c r="S420" s="25">
        <f t="shared" si="45"/>
        <v>0</v>
      </c>
      <c r="W420">
        <f>IF(AND(P420&gt;='World Hubbert'!$N$9,P419&lt;'World Hubbert'!$N$9),'Data 1'!M420,0)</f>
        <v>0</v>
      </c>
      <c r="X420">
        <f>IF(AND(P420&gt;='World Hubbert'!$P$9,P419&lt;'World Hubbert'!$P$9),'Data 1'!M420,0)</f>
        <v>0</v>
      </c>
    </row>
    <row r="421" spans="13:24">
      <c r="M421">
        <f t="shared" si="42"/>
        <v>418</v>
      </c>
      <c r="N421">
        <f>MAX('World Hubbert'!$N$17*(1-(M421/'World Hubbert'!$N$18))*M421,0)</f>
        <v>25.674488888888892</v>
      </c>
      <c r="O421">
        <f t="shared" si="46"/>
        <v>3.8949168738185415E-2</v>
      </c>
      <c r="P421">
        <f t="shared" si="43"/>
        <v>1985.1369458948045</v>
      </c>
      <c r="Q421">
        <f t="shared" si="47"/>
        <v>1985</v>
      </c>
      <c r="R421" s="25">
        <f t="shared" si="44"/>
        <v>25674.488888888893</v>
      </c>
      <c r="S421" s="25">
        <f t="shared" si="45"/>
        <v>0</v>
      </c>
      <c r="W421">
        <f>IF(AND(P421&gt;='World Hubbert'!$N$9,P420&lt;'World Hubbert'!$N$9),'Data 1'!M421,0)</f>
        <v>0</v>
      </c>
      <c r="X421">
        <f>IF(AND(P421&gt;='World Hubbert'!$P$9,P420&lt;'World Hubbert'!$P$9),'Data 1'!M421,0)</f>
        <v>0</v>
      </c>
    </row>
    <row r="422" spans="13:24">
      <c r="M422">
        <f t="shared" si="42"/>
        <v>419</v>
      </c>
      <c r="N422">
        <f>MAX('World Hubbert'!$N$17*(1-(M422/'World Hubbert'!$N$18))*M422,0)</f>
        <v>25.717288888888891</v>
      </c>
      <c r="O422">
        <f t="shared" si="46"/>
        <v>3.8884347581134349E-2</v>
      </c>
      <c r="P422">
        <f t="shared" si="43"/>
        <v>1985.1758302423857</v>
      </c>
      <c r="Q422">
        <f t="shared" si="47"/>
        <v>1985</v>
      </c>
      <c r="R422" s="25">
        <f t="shared" si="44"/>
        <v>25717.288888888892</v>
      </c>
      <c r="S422" s="25">
        <f t="shared" si="45"/>
        <v>0</v>
      </c>
      <c r="W422">
        <f>IF(AND(P422&gt;='World Hubbert'!$N$9,P421&lt;'World Hubbert'!$N$9),'Data 1'!M422,0)</f>
        <v>0</v>
      </c>
      <c r="X422">
        <f>IF(AND(P422&gt;='World Hubbert'!$P$9,P421&lt;'World Hubbert'!$P$9),'Data 1'!M422,0)</f>
        <v>0</v>
      </c>
    </row>
    <row r="423" spans="13:24">
      <c r="M423">
        <f t="shared" si="42"/>
        <v>420</v>
      </c>
      <c r="N423">
        <f>MAX('World Hubbert'!$N$17*(1-(M423/'World Hubbert'!$N$18))*M423,0)</f>
        <v>25.759999999999998</v>
      </c>
      <c r="O423">
        <f t="shared" si="46"/>
        <v>3.8819875776397519E-2</v>
      </c>
      <c r="P423">
        <f t="shared" si="43"/>
        <v>1985.2146501181621</v>
      </c>
      <c r="Q423">
        <f t="shared" si="47"/>
        <v>1985</v>
      </c>
      <c r="R423" s="25">
        <f t="shared" si="44"/>
        <v>25759.999999999996</v>
      </c>
      <c r="S423" s="25">
        <f t="shared" si="45"/>
        <v>0</v>
      </c>
      <c r="W423">
        <f>IF(AND(P423&gt;='World Hubbert'!$N$9,P422&lt;'World Hubbert'!$N$9),'Data 1'!M423,0)</f>
        <v>0</v>
      </c>
      <c r="X423">
        <f>IF(AND(P423&gt;='World Hubbert'!$P$9,P422&lt;'World Hubbert'!$P$9),'Data 1'!M423,0)</f>
        <v>0</v>
      </c>
    </row>
    <row r="424" spans="13:24">
      <c r="M424">
        <f t="shared" si="42"/>
        <v>421</v>
      </c>
      <c r="N424">
        <f>MAX('World Hubbert'!$N$17*(1-(M424/'World Hubbert'!$N$18))*M424,0)</f>
        <v>25.802622222222222</v>
      </c>
      <c r="O424">
        <f t="shared" si="46"/>
        <v>3.8755750922817495E-2</v>
      </c>
      <c r="P424">
        <f t="shared" si="43"/>
        <v>1985.2534058690849</v>
      </c>
      <c r="Q424">
        <f t="shared" si="47"/>
        <v>1985</v>
      </c>
      <c r="R424" s="25">
        <f t="shared" si="44"/>
        <v>25802.622222222224</v>
      </c>
      <c r="S424" s="25">
        <f t="shared" si="45"/>
        <v>0</v>
      </c>
      <c r="W424">
        <f>IF(AND(P424&gt;='World Hubbert'!$N$9,P423&lt;'World Hubbert'!$N$9),'Data 1'!M424,0)</f>
        <v>0</v>
      </c>
      <c r="X424">
        <f>IF(AND(P424&gt;='World Hubbert'!$P$9,P423&lt;'World Hubbert'!$P$9),'Data 1'!M424,0)</f>
        <v>0</v>
      </c>
    </row>
    <row r="425" spans="13:24">
      <c r="M425">
        <f t="shared" si="42"/>
        <v>422</v>
      </c>
      <c r="N425">
        <f>MAX('World Hubbert'!$N$17*(1-(M425/'World Hubbert'!$N$18))*M425,0)</f>
        <v>25.845155555555554</v>
      </c>
      <c r="O425">
        <f t="shared" si="46"/>
        <v>3.869197064225232E-2</v>
      </c>
      <c r="P425">
        <f t="shared" si="43"/>
        <v>1985.2920978397271</v>
      </c>
      <c r="Q425">
        <f t="shared" si="47"/>
        <v>1985</v>
      </c>
      <c r="R425" s="25">
        <f t="shared" si="44"/>
        <v>25845.155555555553</v>
      </c>
      <c r="S425" s="25">
        <f t="shared" si="45"/>
        <v>0</v>
      </c>
      <c r="W425">
        <f>IF(AND(P425&gt;='World Hubbert'!$N$9,P424&lt;'World Hubbert'!$N$9),'Data 1'!M425,0)</f>
        <v>0</v>
      </c>
      <c r="X425">
        <f>IF(AND(P425&gt;='World Hubbert'!$P$9,P424&lt;'World Hubbert'!$P$9),'Data 1'!M425,0)</f>
        <v>0</v>
      </c>
    </row>
    <row r="426" spans="13:24">
      <c r="M426">
        <f t="shared" si="42"/>
        <v>423</v>
      </c>
      <c r="N426">
        <f>MAX('World Hubbert'!$N$17*(1-(M426/'World Hubbert'!$N$18))*M426,0)</f>
        <v>25.887600000000003</v>
      </c>
      <c r="O426">
        <f t="shared" si="46"/>
        <v>3.8628532579304375E-2</v>
      </c>
      <c r="P426">
        <f t="shared" si="43"/>
        <v>1985.3307263723063</v>
      </c>
      <c r="Q426">
        <f t="shared" si="47"/>
        <v>1985</v>
      </c>
      <c r="R426" s="25">
        <f t="shared" si="44"/>
        <v>25887.600000000002</v>
      </c>
      <c r="S426" s="25">
        <f t="shared" si="45"/>
        <v>0</v>
      </c>
      <c r="W426">
        <f>IF(AND(P426&gt;='World Hubbert'!$N$9,P425&lt;'World Hubbert'!$N$9),'Data 1'!M426,0)</f>
        <v>0</v>
      </c>
      <c r="X426">
        <f>IF(AND(P426&gt;='World Hubbert'!$P$9,P425&lt;'World Hubbert'!$P$9),'Data 1'!M426,0)</f>
        <v>0</v>
      </c>
    </row>
    <row r="427" spans="13:24">
      <c r="M427">
        <f t="shared" si="42"/>
        <v>424</v>
      </c>
      <c r="N427">
        <f>MAX('World Hubbert'!$N$17*(1-(M427/'World Hubbert'!$N$18))*M427,0)</f>
        <v>25.929955555555559</v>
      </c>
      <c r="O427">
        <f t="shared" si="46"/>
        <v>3.8565434401053089E-2</v>
      </c>
      <c r="P427">
        <f t="shared" si="43"/>
        <v>1985.3692918067075</v>
      </c>
      <c r="Q427">
        <f t="shared" si="47"/>
        <v>1985</v>
      </c>
      <c r="R427" s="25">
        <f t="shared" si="44"/>
        <v>25929.95555555556</v>
      </c>
      <c r="S427" s="25">
        <f t="shared" si="45"/>
        <v>0</v>
      </c>
      <c r="W427">
        <f>IF(AND(P427&gt;='World Hubbert'!$N$9,P426&lt;'World Hubbert'!$N$9),'Data 1'!M427,0)</f>
        <v>0</v>
      </c>
      <c r="X427">
        <f>IF(AND(P427&gt;='World Hubbert'!$P$9,P426&lt;'World Hubbert'!$P$9),'Data 1'!M427,0)</f>
        <v>0</v>
      </c>
    </row>
    <row r="428" spans="13:24">
      <c r="M428">
        <f t="shared" si="42"/>
        <v>425</v>
      </c>
      <c r="N428">
        <f>MAX('World Hubbert'!$N$17*(1-(M428/'World Hubbert'!$N$18))*M428,0)</f>
        <v>25.972222222222221</v>
      </c>
      <c r="O428">
        <f t="shared" si="46"/>
        <v>3.8502673796791446E-2</v>
      </c>
      <c r="P428">
        <f t="shared" si="43"/>
        <v>1985.4077944805042</v>
      </c>
      <c r="Q428">
        <f t="shared" si="47"/>
        <v>1985</v>
      </c>
      <c r="R428" s="25">
        <f t="shared" si="44"/>
        <v>25972.222222222223</v>
      </c>
      <c r="S428" s="25">
        <f t="shared" si="45"/>
        <v>0</v>
      </c>
      <c r="W428">
        <f>IF(AND(P428&gt;='World Hubbert'!$N$9,P427&lt;'World Hubbert'!$N$9),'Data 1'!M428,0)</f>
        <v>0</v>
      </c>
      <c r="X428">
        <f>IF(AND(P428&gt;='World Hubbert'!$P$9,P427&lt;'World Hubbert'!$P$9),'Data 1'!M428,0)</f>
        <v>0</v>
      </c>
    </row>
    <row r="429" spans="13:24">
      <c r="M429">
        <f t="shared" si="42"/>
        <v>426</v>
      </c>
      <c r="N429">
        <f>MAX('World Hubbert'!$N$17*(1-(M429/'World Hubbert'!$N$18))*M429,0)</f>
        <v>26.014399999999998</v>
      </c>
      <c r="O429">
        <f t="shared" si="46"/>
        <v>3.8440248477766163E-2</v>
      </c>
      <c r="P429">
        <f t="shared" si="43"/>
        <v>1985.4462347289821</v>
      </c>
      <c r="Q429">
        <f t="shared" si="47"/>
        <v>1985</v>
      </c>
      <c r="R429" s="25">
        <f t="shared" si="44"/>
        <v>26014.399999999998</v>
      </c>
      <c r="S429" s="25">
        <f t="shared" si="45"/>
        <v>0</v>
      </c>
      <c r="W429">
        <f>IF(AND(P429&gt;='World Hubbert'!$N$9,P428&lt;'World Hubbert'!$N$9),'Data 1'!M429,0)</f>
        <v>0</v>
      </c>
      <c r="X429">
        <f>IF(AND(P429&gt;='World Hubbert'!$P$9,P428&lt;'World Hubbert'!$P$9),'Data 1'!M429,0)</f>
        <v>0</v>
      </c>
    </row>
    <row r="430" spans="13:24">
      <c r="M430">
        <f t="shared" si="42"/>
        <v>427</v>
      </c>
      <c r="N430">
        <f>MAX('World Hubbert'!$N$17*(1-(M430/'World Hubbert'!$N$18))*M430,0)</f>
        <v>26.056488888888889</v>
      </c>
      <c r="O430">
        <f t="shared" si="46"/>
        <v>3.8378156176921592E-2</v>
      </c>
      <c r="P430">
        <f t="shared" si="43"/>
        <v>1985.4846128851591</v>
      </c>
      <c r="Q430">
        <f t="shared" si="47"/>
        <v>1985</v>
      </c>
      <c r="R430" s="25">
        <f t="shared" si="44"/>
        <v>26056.488888888889</v>
      </c>
      <c r="S430" s="25">
        <f t="shared" si="45"/>
        <v>0</v>
      </c>
      <c r="W430">
        <f>IF(AND(P430&gt;='World Hubbert'!$N$9,P429&lt;'World Hubbert'!$N$9),'Data 1'!M430,0)</f>
        <v>0</v>
      </c>
      <c r="X430">
        <f>IF(AND(P430&gt;='World Hubbert'!$P$9,P429&lt;'World Hubbert'!$P$9),'Data 1'!M430,0)</f>
        <v>0</v>
      </c>
    </row>
    <row r="431" spans="13:24">
      <c r="M431">
        <f t="shared" si="42"/>
        <v>428</v>
      </c>
      <c r="N431">
        <f>MAX('World Hubbert'!$N$17*(1-(M431/'World Hubbert'!$N$18))*M431,0)</f>
        <v>26.098488888888891</v>
      </c>
      <c r="O431">
        <f t="shared" si="46"/>
        <v>3.8316394648647174E-2</v>
      </c>
      <c r="P431">
        <f t="shared" si="43"/>
        <v>1985.5229292798078</v>
      </c>
      <c r="Q431">
        <f t="shared" si="47"/>
        <v>1985</v>
      </c>
      <c r="R431" s="25">
        <f t="shared" si="44"/>
        <v>26098.488888888893</v>
      </c>
      <c r="S431" s="25">
        <f t="shared" si="45"/>
        <v>0</v>
      </c>
      <c r="W431">
        <f>IF(AND(P431&gt;='World Hubbert'!$N$9,P430&lt;'World Hubbert'!$N$9),'Data 1'!M431,0)</f>
        <v>0</v>
      </c>
      <c r="X431">
        <f>IF(AND(P431&gt;='World Hubbert'!$P$9,P430&lt;'World Hubbert'!$P$9),'Data 1'!M431,0)</f>
        <v>0</v>
      </c>
    </row>
    <row r="432" spans="13:24">
      <c r="M432">
        <f t="shared" si="42"/>
        <v>429</v>
      </c>
      <c r="N432">
        <f>MAX('World Hubbert'!$N$17*(1-(M432/'World Hubbert'!$N$18))*M432,0)</f>
        <v>26.140400000000003</v>
      </c>
      <c r="O432">
        <f t="shared" si="46"/>
        <v>3.8254961668528403E-2</v>
      </c>
      <c r="P432">
        <f t="shared" si="43"/>
        <v>1985.5611842414764</v>
      </c>
      <c r="Q432">
        <f t="shared" si="47"/>
        <v>1985</v>
      </c>
      <c r="R432" s="25">
        <f t="shared" si="44"/>
        <v>26140.400000000001</v>
      </c>
      <c r="S432" s="25">
        <f t="shared" si="45"/>
        <v>0</v>
      </c>
      <c r="W432">
        <f>IF(AND(P432&gt;='World Hubbert'!$N$9,P431&lt;'World Hubbert'!$N$9),'Data 1'!M432,0)</f>
        <v>0</v>
      </c>
      <c r="X432">
        <f>IF(AND(P432&gt;='World Hubbert'!$P$9,P431&lt;'World Hubbert'!$P$9),'Data 1'!M432,0)</f>
        <v>0</v>
      </c>
    </row>
    <row r="433" spans="13:24">
      <c r="M433">
        <f t="shared" si="42"/>
        <v>430</v>
      </c>
      <c r="N433">
        <f>MAX('World Hubbert'!$N$17*(1-(M433/'World Hubbert'!$N$18))*M433,0)</f>
        <v>26.182222222222222</v>
      </c>
      <c r="O433">
        <f t="shared" si="46"/>
        <v>3.819385503310134E-2</v>
      </c>
      <c r="P433">
        <f t="shared" si="43"/>
        <v>1985.5993780965096</v>
      </c>
      <c r="Q433">
        <f t="shared" si="47"/>
        <v>1985</v>
      </c>
      <c r="R433" s="25">
        <f t="shared" si="44"/>
        <v>26182.222222222223</v>
      </c>
      <c r="S433" s="25">
        <f t="shared" si="45"/>
        <v>0</v>
      </c>
      <c r="W433">
        <f>IF(AND(P433&gt;='World Hubbert'!$N$9,P432&lt;'World Hubbert'!$N$9),'Data 1'!M433,0)</f>
        <v>0</v>
      </c>
      <c r="X433">
        <f>IF(AND(P433&gt;='World Hubbert'!$P$9,P432&lt;'World Hubbert'!$P$9),'Data 1'!M433,0)</f>
        <v>0</v>
      </c>
    </row>
    <row r="434" spans="13:24">
      <c r="M434">
        <f t="shared" si="42"/>
        <v>431</v>
      </c>
      <c r="N434">
        <f>MAX('World Hubbert'!$N$17*(1-(M434/'World Hubbert'!$N$18))*M434,0)</f>
        <v>26.223955555555555</v>
      </c>
      <c r="O434">
        <f t="shared" si="46"/>
        <v>3.8133072559610466E-2</v>
      </c>
      <c r="P434">
        <f t="shared" si="43"/>
        <v>1985.6375111690691</v>
      </c>
      <c r="Q434">
        <f t="shared" si="47"/>
        <v>1985</v>
      </c>
      <c r="R434" s="25">
        <f t="shared" si="44"/>
        <v>26223.955555555556</v>
      </c>
      <c r="S434" s="25">
        <f t="shared" si="45"/>
        <v>0</v>
      </c>
      <c r="W434">
        <f>IF(AND(P434&gt;='World Hubbert'!$N$9,P433&lt;'World Hubbert'!$N$9),'Data 1'!M434,0)</f>
        <v>0</v>
      </c>
      <c r="X434">
        <f>IF(AND(P434&gt;='World Hubbert'!$P$9,P433&lt;'World Hubbert'!$P$9),'Data 1'!M434,0)</f>
        <v>0</v>
      </c>
    </row>
    <row r="435" spans="13:24">
      <c r="M435">
        <f t="shared" si="42"/>
        <v>432</v>
      </c>
      <c r="N435">
        <f>MAX('World Hubbert'!$N$17*(1-(M435/'World Hubbert'!$N$18))*M435,0)</f>
        <v>26.265599999999999</v>
      </c>
      <c r="O435">
        <f t="shared" si="46"/>
        <v>3.807261208576998E-2</v>
      </c>
      <c r="P435">
        <f t="shared" si="43"/>
        <v>1985.6755837811547</v>
      </c>
      <c r="Q435">
        <f t="shared" si="47"/>
        <v>1985</v>
      </c>
      <c r="R435" s="25">
        <f t="shared" si="44"/>
        <v>26265.599999999999</v>
      </c>
      <c r="S435" s="25">
        <f t="shared" si="45"/>
        <v>0</v>
      </c>
      <c r="W435">
        <f>IF(AND(P435&gt;='World Hubbert'!$N$9,P434&lt;'World Hubbert'!$N$9),'Data 1'!M435,0)</f>
        <v>0</v>
      </c>
      <c r="X435">
        <f>IF(AND(P435&gt;='World Hubbert'!$P$9,P434&lt;'World Hubbert'!$P$9),'Data 1'!M435,0)</f>
        <v>0</v>
      </c>
    </row>
    <row r="436" spans="13:24">
      <c r="M436">
        <f t="shared" si="42"/>
        <v>433</v>
      </c>
      <c r="N436">
        <f>MAX('World Hubbert'!$N$17*(1-(M436/'World Hubbert'!$N$18))*M436,0)</f>
        <v>26.307155555555557</v>
      </c>
      <c r="O436">
        <f t="shared" si="46"/>
        <v>3.8012471469528353E-2</v>
      </c>
      <c r="P436">
        <f t="shared" si="43"/>
        <v>1985.7135962526243</v>
      </c>
      <c r="Q436">
        <f t="shared" si="47"/>
        <v>1985</v>
      </c>
      <c r="R436" s="25">
        <f t="shared" si="44"/>
        <v>26307.155555555557</v>
      </c>
      <c r="S436" s="25">
        <f t="shared" si="45"/>
        <v>0</v>
      </c>
      <c r="W436">
        <f>IF(AND(P436&gt;='World Hubbert'!$N$9,P435&lt;'World Hubbert'!$N$9),'Data 1'!M436,0)</f>
        <v>0</v>
      </c>
      <c r="X436">
        <f>IF(AND(P436&gt;='World Hubbert'!$P$9,P435&lt;'World Hubbert'!$P$9),'Data 1'!M436,0)</f>
        <v>0</v>
      </c>
    </row>
    <row r="437" spans="13:24">
      <c r="M437">
        <f t="shared" si="42"/>
        <v>434</v>
      </c>
      <c r="N437">
        <f>MAX('World Hubbert'!$N$17*(1-(M437/'World Hubbert'!$N$18))*M437,0)</f>
        <v>26.348622222222225</v>
      </c>
      <c r="O437">
        <f t="shared" si="46"/>
        <v>3.795264858883618E-2</v>
      </c>
      <c r="P437">
        <f t="shared" si="43"/>
        <v>1985.751548901213</v>
      </c>
      <c r="Q437">
        <f t="shared" si="47"/>
        <v>1985</v>
      </c>
      <c r="R437" s="25">
        <f t="shared" si="44"/>
        <v>26348.622222222224</v>
      </c>
      <c r="S437" s="25">
        <f t="shared" si="45"/>
        <v>0</v>
      </c>
      <c r="W437">
        <f>IF(AND(P437&gt;='World Hubbert'!$N$9,P436&lt;'World Hubbert'!$N$9),'Data 1'!M437,0)</f>
        <v>0</v>
      </c>
      <c r="X437">
        <f>IF(AND(P437&gt;='World Hubbert'!$P$9,P436&lt;'World Hubbert'!$P$9),'Data 1'!M437,0)</f>
        <v>0</v>
      </c>
    </row>
    <row r="438" spans="13:24">
      <c r="M438">
        <f t="shared" si="42"/>
        <v>435</v>
      </c>
      <c r="N438">
        <f>MAX('World Hubbert'!$N$17*(1-(M438/'World Hubbert'!$N$18))*M438,0)</f>
        <v>26.39</v>
      </c>
      <c r="O438">
        <f t="shared" si="46"/>
        <v>3.7893141341417205E-2</v>
      </c>
      <c r="P438">
        <f t="shared" si="43"/>
        <v>1985.7894420425544</v>
      </c>
      <c r="Q438">
        <f t="shared" si="47"/>
        <v>1985</v>
      </c>
      <c r="R438" s="25">
        <f t="shared" si="44"/>
        <v>26390</v>
      </c>
      <c r="S438" s="25">
        <f t="shared" si="45"/>
        <v>0</v>
      </c>
      <c r="W438">
        <f>IF(AND(P438&gt;='World Hubbert'!$N$9,P437&lt;'World Hubbert'!$N$9),'Data 1'!M438,0)</f>
        <v>0</v>
      </c>
      <c r="X438">
        <f>IF(AND(P438&gt;='World Hubbert'!$P$9,P437&lt;'World Hubbert'!$P$9),'Data 1'!M438,0)</f>
        <v>0</v>
      </c>
    </row>
    <row r="439" spans="13:24">
      <c r="M439">
        <f t="shared" ref="M439:M502" si="48">M438+1</f>
        <v>436</v>
      </c>
      <c r="N439">
        <f>MAX('World Hubbert'!$N$17*(1-(M439/'World Hubbert'!$N$18))*M439,0)</f>
        <v>26.43128888888889</v>
      </c>
      <c r="O439">
        <f t="shared" si="46"/>
        <v>3.7833947644542495E-2</v>
      </c>
      <c r="P439">
        <f t="shared" ref="P439:P502" si="49">P440-O440</f>
        <v>1985.8272759901988</v>
      </c>
      <c r="Q439">
        <f t="shared" si="47"/>
        <v>1985</v>
      </c>
      <c r="R439" s="25">
        <f t="shared" ref="R439:R502" si="50">IF(N439&gt;0,N439*1000,0)</f>
        <v>26431.288888888888</v>
      </c>
      <c r="S439" s="25">
        <f t="shared" ref="S439:S502" si="51">IF(R439=$T$6,Q439,0)</f>
        <v>0</v>
      </c>
      <c r="W439">
        <f>IF(AND(P439&gt;='World Hubbert'!$N$9,P438&lt;'World Hubbert'!$N$9),'Data 1'!M439,0)</f>
        <v>0</v>
      </c>
      <c r="X439">
        <f>IF(AND(P439&gt;='World Hubbert'!$P$9,P438&lt;'World Hubbert'!$P$9),'Data 1'!M439,0)</f>
        <v>0</v>
      </c>
    </row>
    <row r="440" spans="13:24">
      <c r="M440">
        <f t="shared" si="48"/>
        <v>437</v>
      </c>
      <c r="N440">
        <f>MAX('World Hubbert'!$N$17*(1-(M440/'World Hubbert'!$N$18))*M440,0)</f>
        <v>26.47248888888889</v>
      </c>
      <c r="O440">
        <f t="shared" si="46"/>
        <v>3.777506543480779E-2</v>
      </c>
      <c r="P440">
        <f t="shared" si="49"/>
        <v>1985.8650510556336</v>
      </c>
      <c r="Q440">
        <f t="shared" si="47"/>
        <v>1985</v>
      </c>
      <c r="R440" s="25">
        <f t="shared" si="50"/>
        <v>26472.488888888889</v>
      </c>
      <c r="S440" s="25">
        <f t="shared" si="51"/>
        <v>0</v>
      </c>
      <c r="W440">
        <f>IF(AND(P440&gt;='World Hubbert'!$N$9,P439&lt;'World Hubbert'!$N$9),'Data 1'!M440,0)</f>
        <v>0</v>
      </c>
      <c r="X440">
        <f>IF(AND(P440&gt;='World Hubbert'!$P$9,P439&lt;'World Hubbert'!$P$9),'Data 1'!M440,0)</f>
        <v>0</v>
      </c>
    </row>
    <row r="441" spans="13:24">
      <c r="M441">
        <f t="shared" si="48"/>
        <v>438</v>
      </c>
      <c r="N441">
        <f>MAX('World Hubbert'!$N$17*(1-(M441/'World Hubbert'!$N$18))*M441,0)</f>
        <v>26.513599999999997</v>
      </c>
      <c r="O441">
        <f t="shared" si="46"/>
        <v>3.7716492667913833E-2</v>
      </c>
      <c r="P441">
        <f t="shared" si="49"/>
        <v>1985.9027675483014</v>
      </c>
      <c r="Q441">
        <f t="shared" si="47"/>
        <v>1985</v>
      </c>
      <c r="R441" s="25">
        <f t="shared" si="50"/>
        <v>26513.599999999999</v>
      </c>
      <c r="S441" s="25">
        <f t="shared" si="51"/>
        <v>0</v>
      </c>
      <c r="W441">
        <f>IF(AND(P441&gt;='World Hubbert'!$N$9,P440&lt;'World Hubbert'!$N$9),'Data 1'!M441,0)</f>
        <v>0</v>
      </c>
      <c r="X441">
        <f>IF(AND(P441&gt;='World Hubbert'!$P$9,P440&lt;'World Hubbert'!$P$9),'Data 1'!M441,0)</f>
        <v>0</v>
      </c>
    </row>
    <row r="442" spans="13:24">
      <c r="M442">
        <f t="shared" si="48"/>
        <v>439</v>
      </c>
      <c r="N442">
        <f>MAX('World Hubbert'!$N$17*(1-(M442/'World Hubbert'!$N$18))*M442,0)</f>
        <v>26.554622222222225</v>
      </c>
      <c r="O442">
        <f t="shared" si="46"/>
        <v>3.7658227318449686E-2</v>
      </c>
      <c r="P442">
        <f t="shared" si="49"/>
        <v>1985.9404257756198</v>
      </c>
      <c r="Q442">
        <f t="shared" si="47"/>
        <v>1985</v>
      </c>
      <c r="R442" s="25">
        <f t="shared" si="50"/>
        <v>26554.622222222224</v>
      </c>
      <c r="S442" s="25">
        <f t="shared" si="51"/>
        <v>0</v>
      </c>
      <c r="W442">
        <f>IF(AND(P442&gt;='World Hubbert'!$N$9,P441&lt;'World Hubbert'!$N$9),'Data 1'!M442,0)</f>
        <v>0</v>
      </c>
      <c r="X442">
        <f>IF(AND(P442&gt;='World Hubbert'!$P$9,P441&lt;'World Hubbert'!$P$9),'Data 1'!M442,0)</f>
        <v>0</v>
      </c>
    </row>
    <row r="443" spans="13:24">
      <c r="M443">
        <f t="shared" si="48"/>
        <v>440</v>
      </c>
      <c r="N443">
        <f>MAX('World Hubbert'!$N$17*(1-(M443/'World Hubbert'!$N$18))*M443,0)</f>
        <v>26.595555555555556</v>
      </c>
      <c r="O443">
        <f t="shared" si="46"/>
        <v>3.7600267379679142E-2</v>
      </c>
      <c r="P443">
        <f t="shared" si="49"/>
        <v>1985.9780260429995</v>
      </c>
      <c r="Q443">
        <f t="shared" si="47"/>
        <v>1985</v>
      </c>
      <c r="R443" s="25">
        <f t="shared" si="50"/>
        <v>26595.555555555555</v>
      </c>
      <c r="S443" s="25">
        <f t="shared" si="51"/>
        <v>0</v>
      </c>
      <c r="W443">
        <f>IF(AND(P443&gt;='World Hubbert'!$N$9,P442&lt;'World Hubbert'!$N$9),'Data 1'!M443,0)</f>
        <v>0</v>
      </c>
      <c r="X443">
        <f>IF(AND(P443&gt;='World Hubbert'!$P$9,P442&lt;'World Hubbert'!$P$9),'Data 1'!M443,0)</f>
        <v>0</v>
      </c>
    </row>
    <row r="444" spans="13:24">
      <c r="M444">
        <f t="shared" si="48"/>
        <v>441</v>
      </c>
      <c r="N444">
        <f>MAX('World Hubbert'!$N$17*(1-(M444/'World Hubbert'!$N$18))*M444,0)</f>
        <v>26.636400000000002</v>
      </c>
      <c r="O444">
        <f t="shared" si="46"/>
        <v>3.7542610863329877E-2</v>
      </c>
      <c r="P444">
        <f t="shared" si="49"/>
        <v>1986.0155686538628</v>
      </c>
      <c r="Q444">
        <f t="shared" si="47"/>
        <v>1986</v>
      </c>
      <c r="R444" s="25">
        <f t="shared" si="50"/>
        <v>26636.400000000001</v>
      </c>
      <c r="S444" s="25">
        <f t="shared" si="51"/>
        <v>0</v>
      </c>
      <c r="W444">
        <f>IF(AND(P444&gt;='World Hubbert'!$N$9,P443&lt;'World Hubbert'!$N$9),'Data 1'!M444,0)</f>
        <v>0</v>
      </c>
      <c r="X444">
        <f>IF(AND(P444&gt;='World Hubbert'!$P$9,P443&lt;'World Hubbert'!$P$9),'Data 1'!M444,0)</f>
        <v>0</v>
      </c>
    </row>
    <row r="445" spans="13:24">
      <c r="M445">
        <f t="shared" si="48"/>
        <v>442</v>
      </c>
      <c r="N445">
        <f>MAX('World Hubbert'!$N$17*(1-(M445/'World Hubbert'!$N$18))*M445,0)</f>
        <v>26.677155555555558</v>
      </c>
      <c r="O445">
        <f t="shared" si="46"/>
        <v>3.7485255799385574E-2</v>
      </c>
      <c r="P445">
        <f t="shared" si="49"/>
        <v>1986.0530539096621</v>
      </c>
      <c r="Q445">
        <f t="shared" si="47"/>
        <v>1986</v>
      </c>
      <c r="R445" s="25">
        <f t="shared" si="50"/>
        <v>26677.155555555557</v>
      </c>
      <c r="S445" s="25">
        <f t="shared" si="51"/>
        <v>0</v>
      </c>
      <c r="W445">
        <f>IF(AND(P445&gt;='World Hubbert'!$N$9,P444&lt;'World Hubbert'!$N$9),'Data 1'!M445,0)</f>
        <v>0</v>
      </c>
      <c r="X445">
        <f>IF(AND(P445&gt;='World Hubbert'!$P$9,P444&lt;'World Hubbert'!$P$9),'Data 1'!M445,0)</f>
        <v>0</v>
      </c>
    </row>
    <row r="446" spans="13:24">
      <c r="M446">
        <f t="shared" si="48"/>
        <v>443</v>
      </c>
      <c r="N446">
        <f>MAX('World Hubbert'!$N$17*(1-(M446/'World Hubbert'!$N$18))*M446,0)</f>
        <v>26.717822222222221</v>
      </c>
      <c r="O446">
        <f t="shared" si="46"/>
        <v>3.7428200235880837E-2</v>
      </c>
      <c r="P446">
        <f t="shared" si="49"/>
        <v>1986.0904821098979</v>
      </c>
      <c r="Q446">
        <f t="shared" si="47"/>
        <v>1986</v>
      </c>
      <c r="R446" s="25">
        <f t="shared" si="50"/>
        <v>26717.822222222221</v>
      </c>
      <c r="S446" s="25">
        <f t="shared" si="51"/>
        <v>0</v>
      </c>
      <c r="W446">
        <f>IF(AND(P446&gt;='World Hubbert'!$N$9,P445&lt;'World Hubbert'!$N$9),'Data 1'!M446,0)</f>
        <v>0</v>
      </c>
      <c r="X446">
        <f>IF(AND(P446&gt;='World Hubbert'!$P$9,P445&lt;'World Hubbert'!$P$9),'Data 1'!M446,0)</f>
        <v>0</v>
      </c>
    </row>
    <row r="447" spans="13:24">
      <c r="M447">
        <f t="shared" si="48"/>
        <v>444</v>
      </c>
      <c r="N447">
        <f>MAX('World Hubbert'!$N$17*(1-(M447/'World Hubbert'!$N$18))*M447,0)</f>
        <v>26.758399999999998</v>
      </c>
      <c r="O447">
        <f t="shared" si="46"/>
        <v>3.7371442238698878E-2</v>
      </c>
      <c r="P447">
        <f t="shared" si="49"/>
        <v>1986.1278535521367</v>
      </c>
      <c r="Q447">
        <f t="shared" si="47"/>
        <v>1986</v>
      </c>
      <c r="R447" s="25">
        <f t="shared" si="50"/>
        <v>26758.399999999998</v>
      </c>
      <c r="S447" s="25">
        <f t="shared" si="51"/>
        <v>0</v>
      </c>
      <c r="W447">
        <f>IF(AND(P447&gt;='World Hubbert'!$N$9,P446&lt;'World Hubbert'!$N$9),'Data 1'!M447,0)</f>
        <v>0</v>
      </c>
      <c r="X447">
        <f>IF(AND(P447&gt;='World Hubbert'!$P$9,P446&lt;'World Hubbert'!$P$9),'Data 1'!M447,0)</f>
        <v>0</v>
      </c>
    </row>
    <row r="448" spans="13:24">
      <c r="M448">
        <f t="shared" si="48"/>
        <v>445</v>
      </c>
      <c r="N448">
        <f>MAX('World Hubbert'!$N$17*(1-(M448/'World Hubbert'!$N$18))*M448,0)</f>
        <v>26.798888888888889</v>
      </c>
      <c r="O448">
        <f t="shared" si="46"/>
        <v>3.7314979891371947E-2</v>
      </c>
      <c r="P448">
        <f t="shared" si="49"/>
        <v>1986.165168532028</v>
      </c>
      <c r="Q448">
        <f t="shared" si="47"/>
        <v>1986</v>
      </c>
      <c r="R448" s="25">
        <f t="shared" si="50"/>
        <v>26798.888888888891</v>
      </c>
      <c r="S448" s="25">
        <f t="shared" si="51"/>
        <v>0</v>
      </c>
      <c r="W448">
        <f>IF(AND(P448&gt;='World Hubbert'!$N$9,P447&lt;'World Hubbert'!$N$9),'Data 1'!M448,0)</f>
        <v>0</v>
      </c>
      <c r="X448">
        <f>IF(AND(P448&gt;='World Hubbert'!$P$9,P447&lt;'World Hubbert'!$P$9),'Data 1'!M448,0)</f>
        <v>0</v>
      </c>
    </row>
    <row r="449" spans="13:24">
      <c r="M449">
        <f t="shared" si="48"/>
        <v>446</v>
      </c>
      <c r="N449">
        <f>MAX('World Hubbert'!$N$17*(1-(M449/'World Hubbert'!$N$18))*M449,0)</f>
        <v>26.839288888888891</v>
      </c>
      <c r="O449">
        <f t="shared" si="46"/>
        <v>3.7258811294884446E-2</v>
      </c>
      <c r="P449">
        <f t="shared" si="49"/>
        <v>1986.2024273433228</v>
      </c>
      <c r="Q449">
        <f t="shared" si="47"/>
        <v>1986</v>
      </c>
      <c r="R449" s="25">
        <f t="shared" si="50"/>
        <v>26839.288888888892</v>
      </c>
      <c r="S449" s="25">
        <f t="shared" si="51"/>
        <v>0</v>
      </c>
      <c r="W449">
        <f>IF(AND(P449&gt;='World Hubbert'!$N$9,P448&lt;'World Hubbert'!$N$9),'Data 1'!M449,0)</f>
        <v>0</v>
      </c>
      <c r="X449">
        <f>IF(AND(P449&gt;='World Hubbert'!$P$9,P448&lt;'World Hubbert'!$P$9),'Data 1'!M449,0)</f>
        <v>0</v>
      </c>
    </row>
    <row r="450" spans="13:24">
      <c r="M450">
        <f t="shared" si="48"/>
        <v>447</v>
      </c>
      <c r="N450">
        <f>MAX('World Hubbert'!$N$17*(1-(M450/'World Hubbert'!$N$18))*M450,0)</f>
        <v>26.879600000000003</v>
      </c>
      <c r="O450">
        <f t="shared" si="46"/>
        <v>3.7202934567478675E-2</v>
      </c>
      <c r="P450">
        <f t="shared" si="49"/>
        <v>1986.2396302778902</v>
      </c>
      <c r="Q450">
        <f t="shared" si="47"/>
        <v>1986</v>
      </c>
      <c r="R450" s="25">
        <f t="shared" si="50"/>
        <v>26879.600000000002</v>
      </c>
      <c r="S450" s="25">
        <f t="shared" si="51"/>
        <v>0</v>
      </c>
      <c r="W450">
        <f>IF(AND(P450&gt;='World Hubbert'!$N$9,P449&lt;'World Hubbert'!$N$9),'Data 1'!M450,0)</f>
        <v>0</v>
      </c>
      <c r="X450">
        <f>IF(AND(P450&gt;='World Hubbert'!$P$9,P449&lt;'World Hubbert'!$P$9),'Data 1'!M450,0)</f>
        <v>0</v>
      </c>
    </row>
    <row r="451" spans="13:24">
      <c r="M451">
        <f t="shared" si="48"/>
        <v>448</v>
      </c>
      <c r="N451">
        <f>MAX('World Hubbert'!$N$17*(1-(M451/'World Hubbert'!$N$18))*M451,0)</f>
        <v>26.919822222222223</v>
      </c>
      <c r="O451">
        <f t="shared" si="46"/>
        <v>3.7147347844463226E-2</v>
      </c>
      <c r="P451">
        <f t="shared" si="49"/>
        <v>1986.2767776257347</v>
      </c>
      <c r="Q451">
        <f t="shared" si="47"/>
        <v>1986</v>
      </c>
      <c r="R451" s="25">
        <f t="shared" si="50"/>
        <v>26919.822222222221</v>
      </c>
      <c r="S451" s="25">
        <f t="shared" si="51"/>
        <v>0</v>
      </c>
      <c r="W451">
        <f>IF(AND(P451&gt;='World Hubbert'!$N$9,P450&lt;'World Hubbert'!$N$9),'Data 1'!M451,0)</f>
        <v>0</v>
      </c>
      <c r="X451">
        <f>IF(AND(P451&gt;='World Hubbert'!$P$9,P450&lt;'World Hubbert'!$P$9),'Data 1'!M451,0)</f>
        <v>0</v>
      </c>
    </row>
    <row r="452" spans="13:24">
      <c r="M452">
        <f t="shared" si="48"/>
        <v>449</v>
      </c>
      <c r="N452">
        <f>MAX('World Hubbert'!$N$17*(1-(M452/'World Hubbert'!$N$18))*M452,0)</f>
        <v>26.959955555555556</v>
      </c>
      <c r="O452">
        <f t="shared" si="46"/>
        <v>3.709204927802387E-2</v>
      </c>
      <c r="P452">
        <f t="shared" si="49"/>
        <v>1986.3138696750127</v>
      </c>
      <c r="Q452">
        <f t="shared" si="47"/>
        <v>1986</v>
      </c>
      <c r="R452" s="25">
        <f t="shared" si="50"/>
        <v>26959.955555555556</v>
      </c>
      <c r="S452" s="25">
        <f t="shared" si="51"/>
        <v>0</v>
      </c>
      <c r="W452">
        <f>IF(AND(P452&gt;='World Hubbert'!$N$9,P451&lt;'World Hubbert'!$N$9),'Data 1'!M452,0)</f>
        <v>0</v>
      </c>
      <c r="X452">
        <f>IF(AND(P452&gt;='World Hubbert'!$P$9,P451&lt;'World Hubbert'!$P$9),'Data 1'!M452,0)</f>
        <v>0</v>
      </c>
    </row>
    <row r="453" spans="13:24">
      <c r="M453">
        <f t="shared" si="48"/>
        <v>450</v>
      </c>
      <c r="N453">
        <f>MAX('World Hubbert'!$N$17*(1-(M453/'World Hubbert'!$N$18))*M453,0)</f>
        <v>27</v>
      </c>
      <c r="O453">
        <f t="shared" ref="O453:O516" si="52">1/N453</f>
        <v>3.7037037037037035E-2</v>
      </c>
      <c r="P453">
        <f t="shared" si="49"/>
        <v>1986.3509067120497</v>
      </c>
      <c r="Q453">
        <f t="shared" ref="Q453:Q516" si="53">INT(P453)</f>
        <v>1986</v>
      </c>
      <c r="R453" s="25">
        <f t="shared" si="50"/>
        <v>27000</v>
      </c>
      <c r="S453" s="25">
        <f t="shared" si="51"/>
        <v>0</v>
      </c>
      <c r="W453">
        <f>IF(AND(P453&gt;='World Hubbert'!$N$9,P452&lt;'World Hubbert'!$N$9),'Data 1'!M453,0)</f>
        <v>0</v>
      </c>
      <c r="X453">
        <f>IF(AND(P453&gt;='World Hubbert'!$P$9,P452&lt;'World Hubbert'!$P$9),'Data 1'!M453,0)</f>
        <v>0</v>
      </c>
    </row>
    <row r="454" spans="13:24">
      <c r="M454">
        <f t="shared" si="48"/>
        <v>451</v>
      </c>
      <c r="N454">
        <f>MAX('World Hubbert'!$N$17*(1-(M454/'World Hubbert'!$N$18))*M454,0)</f>
        <v>27.039955555555558</v>
      </c>
      <c r="O454">
        <f t="shared" si="52"/>
        <v>3.6982309306885772E-2</v>
      </c>
      <c r="P454">
        <f t="shared" si="49"/>
        <v>1986.3878890213566</v>
      </c>
      <c r="Q454">
        <f t="shared" si="53"/>
        <v>1986</v>
      </c>
      <c r="R454" s="25">
        <f t="shared" si="50"/>
        <v>27039.955555555556</v>
      </c>
      <c r="S454" s="25">
        <f t="shared" si="51"/>
        <v>0</v>
      </c>
      <c r="W454">
        <f>IF(AND(P454&gt;='World Hubbert'!$N$9,P453&lt;'World Hubbert'!$N$9),'Data 1'!M454,0)</f>
        <v>0</v>
      </c>
      <c r="X454">
        <f>IF(AND(P454&gt;='World Hubbert'!$P$9,P453&lt;'World Hubbert'!$P$9),'Data 1'!M454,0)</f>
        <v>0</v>
      </c>
    </row>
    <row r="455" spans="13:24">
      <c r="M455">
        <f t="shared" si="48"/>
        <v>452</v>
      </c>
      <c r="N455">
        <f>MAX('World Hubbert'!$N$17*(1-(M455/'World Hubbert'!$N$18))*M455,0)</f>
        <v>27.079822222222223</v>
      </c>
      <c r="O455">
        <f t="shared" si="52"/>
        <v>3.692786428927812E-2</v>
      </c>
      <c r="P455">
        <f t="shared" si="49"/>
        <v>1986.4248168856459</v>
      </c>
      <c r="Q455">
        <f t="shared" si="53"/>
        <v>1986</v>
      </c>
      <c r="R455" s="25">
        <f t="shared" si="50"/>
        <v>27079.822222222221</v>
      </c>
      <c r="S455" s="25">
        <f t="shared" si="51"/>
        <v>0</v>
      </c>
      <c r="W455">
        <f>IF(AND(P455&gt;='World Hubbert'!$N$9,P454&lt;'World Hubbert'!$N$9),'Data 1'!M455,0)</f>
        <v>0</v>
      </c>
      <c r="X455">
        <f>IF(AND(P455&gt;='World Hubbert'!$P$9,P454&lt;'World Hubbert'!$P$9),'Data 1'!M455,0)</f>
        <v>0</v>
      </c>
    </row>
    <row r="456" spans="13:24">
      <c r="M456">
        <f t="shared" si="48"/>
        <v>453</v>
      </c>
      <c r="N456">
        <f>MAX('World Hubbert'!$N$17*(1-(M456/'World Hubbert'!$N$18))*M456,0)</f>
        <v>27.119599999999998</v>
      </c>
      <c r="O456">
        <f t="shared" si="52"/>
        <v>3.6873700202067879E-2</v>
      </c>
      <c r="P456">
        <f t="shared" si="49"/>
        <v>1986.4616905858479</v>
      </c>
      <c r="Q456">
        <f t="shared" si="53"/>
        <v>1986</v>
      </c>
      <c r="R456" s="25">
        <f t="shared" si="50"/>
        <v>27119.599999999999</v>
      </c>
      <c r="S456" s="25">
        <f t="shared" si="51"/>
        <v>0</v>
      </c>
      <c r="W456">
        <f>IF(AND(P456&gt;='World Hubbert'!$N$9,P455&lt;'World Hubbert'!$N$9),'Data 1'!M456,0)</f>
        <v>0</v>
      </c>
      <c r="X456">
        <f>IF(AND(P456&gt;='World Hubbert'!$P$9,P455&lt;'World Hubbert'!$P$9),'Data 1'!M456,0)</f>
        <v>0</v>
      </c>
    </row>
    <row r="457" spans="13:24">
      <c r="M457">
        <f t="shared" si="48"/>
        <v>454</v>
      </c>
      <c r="N457">
        <f>MAX('World Hubbert'!$N$17*(1-(M457/'World Hubbert'!$N$18))*M457,0)</f>
        <v>27.159288888888888</v>
      </c>
      <c r="O457">
        <f t="shared" si="52"/>
        <v>3.6819815279077836E-2</v>
      </c>
      <c r="P457">
        <f t="shared" si="49"/>
        <v>1986.4985104011271</v>
      </c>
      <c r="Q457">
        <f t="shared" si="53"/>
        <v>1986</v>
      </c>
      <c r="R457" s="25">
        <f t="shared" si="50"/>
        <v>27159.288888888888</v>
      </c>
      <c r="S457" s="25">
        <f t="shared" si="51"/>
        <v>0</v>
      </c>
      <c r="W457">
        <f>IF(AND(P457&gt;='World Hubbert'!$N$9,P456&lt;'World Hubbert'!$N$9),'Data 1'!M457,0)</f>
        <v>0</v>
      </c>
      <c r="X457">
        <f>IF(AND(P457&gt;='World Hubbert'!$P$9,P456&lt;'World Hubbert'!$P$9),'Data 1'!M457,0)</f>
        <v>0</v>
      </c>
    </row>
    <row r="458" spans="13:24">
      <c r="M458">
        <f t="shared" si="48"/>
        <v>455</v>
      </c>
      <c r="N458">
        <f>MAX('World Hubbert'!$N$17*(1-(M458/'World Hubbert'!$N$18))*M458,0)</f>
        <v>27.198888888888888</v>
      </c>
      <c r="O458">
        <f t="shared" si="52"/>
        <v>3.6766207769925244E-2</v>
      </c>
      <c r="P458">
        <f t="shared" si="49"/>
        <v>1986.535276608897</v>
      </c>
      <c r="Q458">
        <f t="shared" si="53"/>
        <v>1986</v>
      </c>
      <c r="R458" s="25">
        <f t="shared" si="50"/>
        <v>27198.888888888887</v>
      </c>
      <c r="S458" s="25">
        <f t="shared" si="51"/>
        <v>0</v>
      </c>
      <c r="W458">
        <f>IF(AND(P458&gt;='World Hubbert'!$N$9,P457&lt;'World Hubbert'!$N$9),'Data 1'!M458,0)</f>
        <v>0</v>
      </c>
      <c r="X458">
        <f>IF(AND(P458&gt;='World Hubbert'!$P$9,P457&lt;'World Hubbert'!$P$9),'Data 1'!M458,0)</f>
        <v>0</v>
      </c>
    </row>
    <row r="459" spans="13:24">
      <c r="M459">
        <f t="shared" si="48"/>
        <v>456</v>
      </c>
      <c r="N459">
        <f>MAX('World Hubbert'!$N$17*(1-(M459/'World Hubbert'!$N$18))*M459,0)</f>
        <v>27.238399999999995</v>
      </c>
      <c r="O459">
        <f t="shared" si="52"/>
        <v>3.6712875939849628E-2</v>
      </c>
      <c r="P459">
        <f t="shared" si="49"/>
        <v>1986.5719894848369</v>
      </c>
      <c r="Q459">
        <f t="shared" si="53"/>
        <v>1986</v>
      </c>
      <c r="R459" s="25">
        <f t="shared" si="50"/>
        <v>27238.399999999994</v>
      </c>
      <c r="S459" s="25">
        <f t="shared" si="51"/>
        <v>0</v>
      </c>
      <c r="W459">
        <f>IF(AND(P459&gt;='World Hubbert'!$N$9,P458&lt;'World Hubbert'!$N$9),'Data 1'!M459,0)</f>
        <v>0</v>
      </c>
      <c r="X459">
        <f>IF(AND(P459&gt;='World Hubbert'!$P$9,P458&lt;'World Hubbert'!$P$9),'Data 1'!M459,0)</f>
        <v>0</v>
      </c>
    </row>
    <row r="460" spans="13:24">
      <c r="M460">
        <f t="shared" si="48"/>
        <v>457</v>
      </c>
      <c r="N460">
        <f>MAX('World Hubbert'!$N$17*(1-(M460/'World Hubbert'!$N$18))*M460,0)</f>
        <v>27.277822222222227</v>
      </c>
      <c r="O460">
        <f t="shared" si="52"/>
        <v>3.6659818069542854E-2</v>
      </c>
      <c r="P460">
        <f t="shared" si="49"/>
        <v>1986.6086493029063</v>
      </c>
      <c r="Q460">
        <f t="shared" si="53"/>
        <v>1986</v>
      </c>
      <c r="R460" s="25">
        <f t="shared" si="50"/>
        <v>27277.822222222228</v>
      </c>
      <c r="S460" s="25">
        <f t="shared" si="51"/>
        <v>0</v>
      </c>
      <c r="W460">
        <f>IF(AND(P460&gt;='World Hubbert'!$N$9,P459&lt;'World Hubbert'!$N$9),'Data 1'!M460,0)</f>
        <v>0</v>
      </c>
      <c r="X460">
        <f>IF(AND(P460&gt;='World Hubbert'!$P$9,P459&lt;'World Hubbert'!$P$9),'Data 1'!M460,0)</f>
        <v>0</v>
      </c>
    </row>
    <row r="461" spans="13:24">
      <c r="M461">
        <f t="shared" si="48"/>
        <v>458</v>
      </c>
      <c r="N461">
        <f>MAX('World Hubbert'!$N$17*(1-(M461/'World Hubbert'!$N$18))*M461,0)</f>
        <v>27.317155555555555</v>
      </c>
      <c r="O461">
        <f t="shared" si="52"/>
        <v>3.6607032454981488E-2</v>
      </c>
      <c r="P461">
        <f t="shared" si="49"/>
        <v>1986.6452563353614</v>
      </c>
      <c r="Q461">
        <f t="shared" si="53"/>
        <v>1986</v>
      </c>
      <c r="R461" s="25">
        <f t="shared" si="50"/>
        <v>27317.155555555553</v>
      </c>
      <c r="S461" s="25">
        <f t="shared" si="51"/>
        <v>0</v>
      </c>
      <c r="W461">
        <f>IF(AND(P461&gt;='World Hubbert'!$N$9,P460&lt;'World Hubbert'!$N$9),'Data 1'!M461,0)</f>
        <v>0</v>
      </c>
      <c r="X461">
        <f>IF(AND(P461&gt;='World Hubbert'!$P$9,P460&lt;'World Hubbert'!$P$9),'Data 1'!M461,0)</f>
        <v>0</v>
      </c>
    </row>
    <row r="462" spans="13:24">
      <c r="M462">
        <f t="shared" si="48"/>
        <v>459</v>
      </c>
      <c r="N462">
        <f>MAX('World Hubbert'!$N$17*(1-(M462/'World Hubbert'!$N$18))*M462,0)</f>
        <v>27.356400000000001</v>
      </c>
      <c r="O462">
        <f t="shared" si="52"/>
        <v>3.6554517407261192E-2</v>
      </c>
      <c r="P462">
        <f t="shared" si="49"/>
        <v>1986.6818108527686</v>
      </c>
      <c r="Q462">
        <f t="shared" si="53"/>
        <v>1986</v>
      </c>
      <c r="R462" s="25">
        <f t="shared" si="50"/>
        <v>27356.400000000001</v>
      </c>
      <c r="S462" s="25">
        <f t="shared" si="51"/>
        <v>0</v>
      </c>
      <c r="W462">
        <f>IF(AND(P462&gt;='World Hubbert'!$N$9,P461&lt;'World Hubbert'!$N$9),'Data 1'!M462,0)</f>
        <v>0</v>
      </c>
      <c r="X462">
        <f>IF(AND(P462&gt;='World Hubbert'!$P$9,P461&lt;'World Hubbert'!$P$9),'Data 1'!M462,0)</f>
        <v>0</v>
      </c>
    </row>
    <row r="463" spans="13:24">
      <c r="M463">
        <f t="shared" si="48"/>
        <v>460</v>
      </c>
      <c r="N463">
        <f>MAX('World Hubbert'!$N$17*(1-(M463/'World Hubbert'!$N$18))*M463,0)</f>
        <v>27.395555555555557</v>
      </c>
      <c r="O463">
        <f t="shared" si="52"/>
        <v>3.650227125243348E-2</v>
      </c>
      <c r="P463">
        <f t="shared" si="49"/>
        <v>1986.7183131240211</v>
      </c>
      <c r="Q463">
        <f t="shared" si="53"/>
        <v>1986</v>
      </c>
      <c r="R463" s="25">
        <f t="shared" si="50"/>
        <v>27395.555555555558</v>
      </c>
      <c r="S463" s="25">
        <f t="shared" si="51"/>
        <v>0</v>
      </c>
      <c r="W463">
        <f>IF(AND(P463&gt;='World Hubbert'!$N$9,P462&lt;'World Hubbert'!$N$9),'Data 1'!M463,0)</f>
        <v>0</v>
      </c>
      <c r="X463">
        <f>IF(AND(P463&gt;='World Hubbert'!$P$9,P462&lt;'World Hubbert'!$P$9),'Data 1'!M463,0)</f>
        <v>0</v>
      </c>
    </row>
    <row r="464" spans="13:24">
      <c r="M464">
        <f t="shared" si="48"/>
        <v>461</v>
      </c>
      <c r="N464">
        <f>MAX('World Hubbert'!$N$17*(1-(M464/'World Hubbert'!$N$18))*M464,0)</f>
        <v>27.43462222222222</v>
      </c>
      <c r="O464">
        <f t="shared" si="52"/>
        <v>3.6450292331344503E-2</v>
      </c>
      <c r="P464">
        <f t="shared" si="49"/>
        <v>1986.7547634163525</v>
      </c>
      <c r="Q464">
        <f t="shared" si="53"/>
        <v>1986</v>
      </c>
      <c r="R464" s="25">
        <f t="shared" si="50"/>
        <v>27434.62222222222</v>
      </c>
      <c r="S464" s="25">
        <f t="shared" si="51"/>
        <v>0</v>
      </c>
      <c r="W464">
        <f>IF(AND(P464&gt;='World Hubbert'!$N$9,P463&lt;'World Hubbert'!$N$9),'Data 1'!M464,0)</f>
        <v>0</v>
      </c>
      <c r="X464">
        <f>IF(AND(P464&gt;='World Hubbert'!$P$9,P463&lt;'World Hubbert'!$P$9),'Data 1'!M464,0)</f>
        <v>0</v>
      </c>
    </row>
    <row r="465" spans="13:24">
      <c r="M465">
        <f t="shared" si="48"/>
        <v>462</v>
      </c>
      <c r="N465">
        <f>MAX('World Hubbert'!$N$17*(1-(M465/'World Hubbert'!$N$18))*M465,0)</f>
        <v>27.473600000000005</v>
      </c>
      <c r="O465">
        <f t="shared" si="52"/>
        <v>3.6398578999475857E-2</v>
      </c>
      <c r="P465">
        <f t="shared" si="49"/>
        <v>1986.791161995352</v>
      </c>
      <c r="Q465">
        <f t="shared" si="53"/>
        <v>1986</v>
      </c>
      <c r="R465" s="25">
        <f t="shared" si="50"/>
        <v>27473.600000000006</v>
      </c>
      <c r="S465" s="25">
        <f t="shared" si="51"/>
        <v>0</v>
      </c>
      <c r="W465">
        <f>IF(AND(P465&gt;='World Hubbert'!$N$9,P464&lt;'World Hubbert'!$N$9),'Data 1'!M465,0)</f>
        <v>0</v>
      </c>
      <c r="X465">
        <f>IF(AND(P465&gt;='World Hubbert'!$P$9,P464&lt;'World Hubbert'!$P$9),'Data 1'!M465,0)</f>
        <v>0</v>
      </c>
    </row>
    <row r="466" spans="13:24">
      <c r="M466">
        <f t="shared" si="48"/>
        <v>463</v>
      </c>
      <c r="N466">
        <f>MAX('World Hubbert'!$N$17*(1-(M466/'World Hubbert'!$N$18))*M466,0)</f>
        <v>27.512488888888889</v>
      </c>
      <c r="O466">
        <f t="shared" si="52"/>
        <v>3.6347129626787676E-2</v>
      </c>
      <c r="P466">
        <f t="shared" si="49"/>
        <v>1986.8275091249789</v>
      </c>
      <c r="Q466">
        <f t="shared" si="53"/>
        <v>1986</v>
      </c>
      <c r="R466" s="25">
        <f t="shared" si="50"/>
        <v>27512.488888888889</v>
      </c>
      <c r="S466" s="25">
        <f t="shared" si="51"/>
        <v>0</v>
      </c>
      <c r="W466">
        <f>IF(AND(P466&gt;='World Hubbert'!$N$9,P465&lt;'World Hubbert'!$N$9),'Data 1'!M466,0)</f>
        <v>0</v>
      </c>
      <c r="X466">
        <f>IF(AND(P466&gt;='World Hubbert'!$P$9,P465&lt;'World Hubbert'!$P$9),'Data 1'!M466,0)</f>
        <v>0</v>
      </c>
    </row>
    <row r="467" spans="13:24">
      <c r="M467">
        <f t="shared" si="48"/>
        <v>464</v>
      </c>
      <c r="N467">
        <f>MAX('World Hubbert'!$N$17*(1-(M467/'World Hubbert'!$N$18))*M467,0)</f>
        <v>27.551288888888891</v>
      </c>
      <c r="O467">
        <f t="shared" si="52"/>
        <v>3.6295942597563489E-2</v>
      </c>
      <c r="P467">
        <f t="shared" si="49"/>
        <v>1986.8638050675763</v>
      </c>
      <c r="Q467">
        <f t="shared" si="53"/>
        <v>1986</v>
      </c>
      <c r="R467" s="25">
        <f t="shared" si="50"/>
        <v>27551.288888888892</v>
      </c>
      <c r="S467" s="25">
        <f t="shared" si="51"/>
        <v>0</v>
      </c>
      <c r="W467">
        <f>IF(AND(P467&gt;='World Hubbert'!$N$9,P466&lt;'World Hubbert'!$N$9),'Data 1'!M467,0)</f>
        <v>0</v>
      </c>
      <c r="X467">
        <f>IF(AND(P467&gt;='World Hubbert'!$P$9,P466&lt;'World Hubbert'!$P$9),'Data 1'!M467,0)</f>
        <v>0</v>
      </c>
    </row>
    <row r="468" spans="13:24">
      <c r="M468">
        <f t="shared" si="48"/>
        <v>465</v>
      </c>
      <c r="N468">
        <f>MAX('World Hubbert'!$N$17*(1-(M468/'World Hubbert'!$N$18))*M468,0)</f>
        <v>27.59</v>
      </c>
      <c r="O468">
        <f t="shared" si="52"/>
        <v>3.6245016310257339E-2</v>
      </c>
      <c r="P468">
        <f t="shared" si="49"/>
        <v>1986.9000500838865</v>
      </c>
      <c r="Q468">
        <f t="shared" si="53"/>
        <v>1986</v>
      </c>
      <c r="R468" s="25">
        <f t="shared" si="50"/>
        <v>27590</v>
      </c>
      <c r="S468" s="25">
        <f t="shared" si="51"/>
        <v>0</v>
      </c>
      <c r="W468">
        <f>IF(AND(P468&gt;='World Hubbert'!$N$9,P467&lt;'World Hubbert'!$N$9),'Data 1'!M468,0)</f>
        <v>0</v>
      </c>
      <c r="X468">
        <f>IF(AND(P468&gt;='World Hubbert'!$P$9,P467&lt;'World Hubbert'!$P$9),'Data 1'!M468,0)</f>
        <v>0</v>
      </c>
    </row>
    <row r="469" spans="13:24">
      <c r="M469">
        <f t="shared" si="48"/>
        <v>466</v>
      </c>
      <c r="N469">
        <f>MAX('World Hubbert'!$N$17*(1-(M469/'World Hubbert'!$N$18))*M469,0)</f>
        <v>27.628622222222219</v>
      </c>
      <c r="O469">
        <f t="shared" si="52"/>
        <v>3.6194349177342662E-2</v>
      </c>
      <c r="P469">
        <f t="shared" si="49"/>
        <v>1986.9362444330638</v>
      </c>
      <c r="Q469">
        <f t="shared" si="53"/>
        <v>1986</v>
      </c>
      <c r="R469" s="25">
        <f t="shared" si="50"/>
        <v>27628.62222222222</v>
      </c>
      <c r="S469" s="25">
        <f t="shared" si="51"/>
        <v>0</v>
      </c>
      <c r="W469">
        <f>IF(AND(P469&gt;='World Hubbert'!$N$9,P468&lt;'World Hubbert'!$N$9),'Data 1'!M469,0)</f>
        <v>0</v>
      </c>
      <c r="X469">
        <f>IF(AND(P469&gt;='World Hubbert'!$P$9,P468&lt;'World Hubbert'!$P$9),'Data 1'!M469,0)</f>
        <v>0</v>
      </c>
    </row>
    <row r="470" spans="13:24">
      <c r="M470">
        <f t="shared" si="48"/>
        <v>467</v>
      </c>
      <c r="N470">
        <f>MAX('World Hubbert'!$N$17*(1-(M470/'World Hubbert'!$N$18))*M470,0)</f>
        <v>27.66715555555556</v>
      </c>
      <c r="O470">
        <f t="shared" si="52"/>
        <v>3.6143939625163247E-2</v>
      </c>
      <c r="P470">
        <f t="shared" si="49"/>
        <v>1986.972388372689</v>
      </c>
      <c r="Q470">
        <f t="shared" si="53"/>
        <v>1986</v>
      </c>
      <c r="R470" s="25">
        <f t="shared" si="50"/>
        <v>27667.155555555561</v>
      </c>
      <c r="S470" s="25">
        <f t="shared" si="51"/>
        <v>0</v>
      </c>
      <c r="W470">
        <f>IF(AND(P470&gt;='World Hubbert'!$N$9,P469&lt;'World Hubbert'!$N$9),'Data 1'!M470,0)</f>
        <v>0</v>
      </c>
      <c r="X470">
        <f>IF(AND(P470&gt;='World Hubbert'!$P$9,P469&lt;'World Hubbert'!$P$9),'Data 1'!M470,0)</f>
        <v>0</v>
      </c>
    </row>
    <row r="471" spans="13:24">
      <c r="M471">
        <f t="shared" si="48"/>
        <v>468</v>
      </c>
      <c r="N471">
        <f>MAX('World Hubbert'!$N$17*(1-(M471/'World Hubbert'!$N$18))*M471,0)</f>
        <v>27.7056</v>
      </c>
      <c r="O471">
        <f t="shared" si="52"/>
        <v>3.6093786093786093E-2</v>
      </c>
      <c r="P471">
        <f t="shared" si="49"/>
        <v>1987.0084821587827</v>
      </c>
      <c r="Q471">
        <f t="shared" si="53"/>
        <v>1987</v>
      </c>
      <c r="R471" s="25">
        <f t="shared" si="50"/>
        <v>27705.600000000002</v>
      </c>
      <c r="S471" s="25">
        <f t="shared" si="51"/>
        <v>0</v>
      </c>
      <c r="W471">
        <f>IF(AND(P471&gt;='World Hubbert'!$N$9,P470&lt;'World Hubbert'!$N$9),'Data 1'!M471,0)</f>
        <v>0</v>
      </c>
      <c r="X471">
        <f>IF(AND(P471&gt;='World Hubbert'!$P$9,P470&lt;'World Hubbert'!$P$9),'Data 1'!M471,0)</f>
        <v>0</v>
      </c>
    </row>
    <row r="472" spans="13:24">
      <c r="M472">
        <f t="shared" si="48"/>
        <v>469</v>
      </c>
      <c r="N472">
        <f>MAX('World Hubbert'!$N$17*(1-(M472/'World Hubbert'!$N$18))*M472,0)</f>
        <v>27.743955555555559</v>
      </c>
      <c r="O472">
        <f t="shared" si="52"/>
        <v>3.604388703685607E-2</v>
      </c>
      <c r="P472">
        <f t="shared" si="49"/>
        <v>1987.0445260458196</v>
      </c>
      <c r="Q472">
        <f t="shared" si="53"/>
        <v>1987</v>
      </c>
      <c r="R472" s="25">
        <f t="shared" si="50"/>
        <v>27743.95555555556</v>
      </c>
      <c r="S472" s="25">
        <f t="shared" si="51"/>
        <v>0</v>
      </c>
      <c r="W472">
        <f>IF(AND(P472&gt;='World Hubbert'!$N$9,P471&lt;'World Hubbert'!$N$9),'Data 1'!M472,0)</f>
        <v>0</v>
      </c>
      <c r="X472">
        <f>IF(AND(P472&gt;='World Hubbert'!$P$9,P471&lt;'World Hubbert'!$P$9),'Data 1'!M472,0)</f>
        <v>0</v>
      </c>
    </row>
    <row r="473" spans="13:24">
      <c r="M473">
        <f t="shared" si="48"/>
        <v>470</v>
      </c>
      <c r="N473">
        <f>MAX('World Hubbert'!$N$17*(1-(M473/'World Hubbert'!$N$18))*M473,0)</f>
        <v>27.782222222222224</v>
      </c>
      <c r="O473">
        <f t="shared" si="52"/>
        <v>3.5994240921452564E-2</v>
      </c>
      <c r="P473">
        <f t="shared" si="49"/>
        <v>1987.0805202867409</v>
      </c>
      <c r="Q473">
        <f t="shared" si="53"/>
        <v>1987</v>
      </c>
      <c r="R473" s="25">
        <f t="shared" si="50"/>
        <v>27782.222222222223</v>
      </c>
      <c r="S473" s="25">
        <f t="shared" si="51"/>
        <v>0</v>
      </c>
      <c r="W473">
        <f>IF(AND(P473&gt;='World Hubbert'!$N$9,P472&lt;'World Hubbert'!$N$9),'Data 1'!M473,0)</f>
        <v>0</v>
      </c>
      <c r="X473">
        <f>IF(AND(P473&gt;='World Hubbert'!$P$9,P472&lt;'World Hubbert'!$P$9),'Data 1'!M473,0)</f>
        <v>0</v>
      </c>
    </row>
    <row r="474" spans="13:24">
      <c r="M474">
        <f t="shared" si="48"/>
        <v>471</v>
      </c>
      <c r="N474">
        <f>MAX('World Hubbert'!$N$17*(1-(M474/'World Hubbert'!$N$18))*M474,0)</f>
        <v>27.820399999999999</v>
      </c>
      <c r="O474">
        <f t="shared" si="52"/>
        <v>3.5944846227947837E-2</v>
      </c>
      <c r="P474">
        <f t="shared" si="49"/>
        <v>1987.1164651329689</v>
      </c>
      <c r="Q474">
        <f t="shared" si="53"/>
        <v>1987</v>
      </c>
      <c r="R474" s="25">
        <f t="shared" si="50"/>
        <v>27820.399999999998</v>
      </c>
      <c r="S474" s="25">
        <f t="shared" si="51"/>
        <v>0</v>
      </c>
      <c r="W474">
        <f>IF(AND(P474&gt;='World Hubbert'!$N$9,P473&lt;'World Hubbert'!$N$9),'Data 1'!M474,0)</f>
        <v>0</v>
      </c>
      <c r="X474">
        <f>IF(AND(P474&gt;='World Hubbert'!$P$9,P473&lt;'World Hubbert'!$P$9),'Data 1'!M474,0)</f>
        <v>0</v>
      </c>
    </row>
    <row r="475" spans="13:24">
      <c r="M475">
        <f t="shared" si="48"/>
        <v>472</v>
      </c>
      <c r="N475">
        <f>MAX('World Hubbert'!$N$17*(1-(M475/'World Hubbert'!$N$18))*M475,0)</f>
        <v>27.858488888888889</v>
      </c>
      <c r="O475">
        <f t="shared" si="52"/>
        <v>3.5895701449867264E-2</v>
      </c>
      <c r="P475">
        <f t="shared" si="49"/>
        <v>1987.1523608344187</v>
      </c>
      <c r="Q475">
        <f t="shared" si="53"/>
        <v>1987</v>
      </c>
      <c r="R475" s="25">
        <f t="shared" si="50"/>
        <v>27858.488888888889</v>
      </c>
      <c r="S475" s="25">
        <f t="shared" si="51"/>
        <v>0</v>
      </c>
      <c r="W475">
        <f>IF(AND(P475&gt;='World Hubbert'!$N$9,P474&lt;'World Hubbert'!$N$9),'Data 1'!M475,0)</f>
        <v>0</v>
      </c>
      <c r="X475">
        <f>IF(AND(P475&gt;='World Hubbert'!$P$9,P474&lt;'World Hubbert'!$P$9),'Data 1'!M475,0)</f>
        <v>0</v>
      </c>
    </row>
    <row r="476" spans="13:24">
      <c r="M476">
        <f t="shared" si="48"/>
        <v>473</v>
      </c>
      <c r="N476">
        <f>MAX('World Hubbert'!$N$17*(1-(M476/'World Hubbert'!$N$18))*M476,0)</f>
        <v>27.896488888888889</v>
      </c>
      <c r="O476">
        <f t="shared" si="52"/>
        <v>3.5846805093751342E-2</v>
      </c>
      <c r="P476">
        <f t="shared" si="49"/>
        <v>1987.1882076395125</v>
      </c>
      <c r="Q476">
        <f t="shared" si="53"/>
        <v>1987</v>
      </c>
      <c r="R476" s="25">
        <f t="shared" si="50"/>
        <v>27896.488888888889</v>
      </c>
      <c r="S476" s="25">
        <f t="shared" si="51"/>
        <v>0</v>
      </c>
      <c r="W476">
        <f>IF(AND(P476&gt;='World Hubbert'!$N$9,P475&lt;'World Hubbert'!$N$9),'Data 1'!M476,0)</f>
        <v>0</v>
      </c>
      <c r="X476">
        <f>IF(AND(P476&gt;='World Hubbert'!$P$9,P475&lt;'World Hubbert'!$P$9),'Data 1'!M476,0)</f>
        <v>0</v>
      </c>
    </row>
    <row r="477" spans="13:24">
      <c r="M477">
        <f t="shared" si="48"/>
        <v>474</v>
      </c>
      <c r="N477">
        <f>MAX('World Hubbert'!$N$17*(1-(M477/'World Hubbert'!$N$18))*M477,0)</f>
        <v>27.934400000000004</v>
      </c>
      <c r="O477">
        <f t="shared" si="52"/>
        <v>3.5798155679019415E-2</v>
      </c>
      <c r="P477">
        <f t="shared" si="49"/>
        <v>1987.2240057951915</v>
      </c>
      <c r="Q477">
        <f t="shared" si="53"/>
        <v>1987</v>
      </c>
      <c r="R477" s="25">
        <f t="shared" si="50"/>
        <v>27934.400000000005</v>
      </c>
      <c r="S477" s="25">
        <f t="shared" si="51"/>
        <v>0</v>
      </c>
      <c r="W477">
        <f>IF(AND(P477&gt;='World Hubbert'!$N$9,P476&lt;'World Hubbert'!$N$9),'Data 1'!M477,0)</f>
        <v>0</v>
      </c>
      <c r="X477">
        <f>IF(AND(P477&gt;='World Hubbert'!$P$9,P476&lt;'World Hubbert'!$P$9),'Data 1'!M477,0)</f>
        <v>0</v>
      </c>
    </row>
    <row r="478" spans="13:24">
      <c r="M478">
        <f t="shared" si="48"/>
        <v>475</v>
      </c>
      <c r="N478">
        <f>MAX('World Hubbert'!$N$17*(1-(M478/'World Hubbert'!$N$18))*M478,0)</f>
        <v>27.972222222222225</v>
      </c>
      <c r="O478">
        <f t="shared" si="52"/>
        <v>3.574975173783515E-2</v>
      </c>
      <c r="P478">
        <f t="shared" si="49"/>
        <v>1987.2597555469292</v>
      </c>
      <c r="Q478">
        <f t="shared" si="53"/>
        <v>1987</v>
      </c>
      <c r="R478" s="25">
        <f t="shared" si="50"/>
        <v>27972.222222222226</v>
      </c>
      <c r="S478" s="25">
        <f t="shared" si="51"/>
        <v>0</v>
      </c>
      <c r="W478">
        <f>IF(AND(P478&gt;='World Hubbert'!$N$9,P477&lt;'World Hubbert'!$N$9),'Data 1'!M478,0)</f>
        <v>0</v>
      </c>
      <c r="X478">
        <f>IF(AND(P478&gt;='World Hubbert'!$P$9,P477&lt;'World Hubbert'!$P$9),'Data 1'!M478,0)</f>
        <v>0</v>
      </c>
    </row>
    <row r="479" spans="13:24">
      <c r="M479">
        <f t="shared" si="48"/>
        <v>476</v>
      </c>
      <c r="N479">
        <f>MAX('World Hubbert'!$N$17*(1-(M479/'World Hubbert'!$N$18))*M479,0)</f>
        <v>28.009955555555553</v>
      </c>
      <c r="O479">
        <f t="shared" si="52"/>
        <v>3.5701591814973725E-2</v>
      </c>
      <c r="P479">
        <f t="shared" si="49"/>
        <v>1987.2954571387443</v>
      </c>
      <c r="Q479">
        <f t="shared" si="53"/>
        <v>1987</v>
      </c>
      <c r="R479" s="25">
        <f t="shared" si="50"/>
        <v>28009.955555555553</v>
      </c>
      <c r="S479" s="25">
        <f t="shared" si="51"/>
        <v>0</v>
      </c>
      <c r="W479">
        <f>IF(AND(P479&gt;='World Hubbert'!$N$9,P478&lt;'World Hubbert'!$N$9),'Data 1'!M479,0)</f>
        <v>0</v>
      </c>
      <c r="X479">
        <f>IF(AND(P479&gt;='World Hubbert'!$P$9,P478&lt;'World Hubbert'!$P$9),'Data 1'!M479,0)</f>
        <v>0</v>
      </c>
    </row>
    <row r="480" spans="13:24">
      <c r="M480">
        <f t="shared" si="48"/>
        <v>477</v>
      </c>
      <c r="N480">
        <f>MAX('World Hubbert'!$N$17*(1-(M480/'World Hubbert'!$N$18))*M480,0)</f>
        <v>28.047599999999999</v>
      </c>
      <c r="O480">
        <f t="shared" si="52"/>
        <v>3.5653674467690639E-2</v>
      </c>
      <c r="P480">
        <f t="shared" si="49"/>
        <v>1987.331110813212</v>
      </c>
      <c r="Q480">
        <f t="shared" si="53"/>
        <v>1987</v>
      </c>
      <c r="R480" s="25">
        <f t="shared" si="50"/>
        <v>28047.599999999999</v>
      </c>
      <c r="S480" s="25">
        <f t="shared" si="51"/>
        <v>0</v>
      </c>
      <c r="W480">
        <f>IF(AND(P480&gt;='World Hubbert'!$N$9,P479&lt;'World Hubbert'!$N$9),'Data 1'!M480,0)</f>
        <v>0</v>
      </c>
      <c r="X480">
        <f>IF(AND(P480&gt;='World Hubbert'!$P$9,P479&lt;'World Hubbert'!$P$9),'Data 1'!M480,0)</f>
        <v>0</v>
      </c>
    </row>
    <row r="481" spans="13:24">
      <c r="M481">
        <f t="shared" si="48"/>
        <v>478</v>
      </c>
      <c r="N481">
        <f>MAX('World Hubbert'!$N$17*(1-(M481/'World Hubbert'!$N$18))*M481,0)</f>
        <v>28.085155555555559</v>
      </c>
      <c r="O481">
        <f t="shared" si="52"/>
        <v>3.5605998265592256E-2</v>
      </c>
      <c r="P481">
        <f t="shared" si="49"/>
        <v>1987.3667168114775</v>
      </c>
      <c r="Q481">
        <f t="shared" si="53"/>
        <v>1987</v>
      </c>
      <c r="R481" s="25">
        <f t="shared" si="50"/>
        <v>28085.155555555561</v>
      </c>
      <c r="S481" s="25">
        <f t="shared" si="51"/>
        <v>0</v>
      </c>
      <c r="W481">
        <f>IF(AND(P481&gt;='World Hubbert'!$N$9,P480&lt;'World Hubbert'!$N$9),'Data 1'!M481,0)</f>
        <v>0</v>
      </c>
      <c r="X481">
        <f>IF(AND(P481&gt;='World Hubbert'!$P$9,P480&lt;'World Hubbert'!$P$9),'Data 1'!M481,0)</f>
        <v>0</v>
      </c>
    </row>
    <row r="482" spans="13:24">
      <c r="M482">
        <f t="shared" si="48"/>
        <v>479</v>
      </c>
      <c r="N482">
        <f>MAX('World Hubbert'!$N$17*(1-(M482/'World Hubbert'!$N$18))*M482,0)</f>
        <v>28.122622222222219</v>
      </c>
      <c r="O482">
        <f t="shared" si="52"/>
        <v>3.5558561790507925E-2</v>
      </c>
      <c r="P482">
        <f t="shared" si="49"/>
        <v>1987.4022753732681</v>
      </c>
      <c r="Q482">
        <f t="shared" si="53"/>
        <v>1987</v>
      </c>
      <c r="R482" s="25">
        <f t="shared" si="50"/>
        <v>28122.62222222222</v>
      </c>
      <c r="S482" s="25">
        <f t="shared" si="51"/>
        <v>0</v>
      </c>
      <c r="W482">
        <f>IF(AND(P482&gt;='World Hubbert'!$N$9,P481&lt;'World Hubbert'!$N$9),'Data 1'!M482,0)</f>
        <v>0</v>
      </c>
      <c r="X482">
        <f>IF(AND(P482&gt;='World Hubbert'!$P$9,P481&lt;'World Hubbert'!$P$9),'Data 1'!M482,0)</f>
        <v>0</v>
      </c>
    </row>
    <row r="483" spans="13:24">
      <c r="M483">
        <f t="shared" si="48"/>
        <v>480</v>
      </c>
      <c r="N483">
        <f>MAX('World Hubbert'!$N$17*(1-(M483/'World Hubbert'!$N$18))*M483,0)</f>
        <v>28.160000000000004</v>
      </c>
      <c r="O483">
        <f t="shared" si="52"/>
        <v>3.5511363636363633E-2</v>
      </c>
      <c r="P483">
        <f t="shared" si="49"/>
        <v>1987.4377867369044</v>
      </c>
      <c r="Q483">
        <f t="shared" si="53"/>
        <v>1987</v>
      </c>
      <c r="R483" s="25">
        <f t="shared" si="50"/>
        <v>28160.000000000004</v>
      </c>
      <c r="S483" s="25">
        <f t="shared" si="51"/>
        <v>0</v>
      </c>
      <c r="W483">
        <f>IF(AND(P483&gt;='World Hubbert'!$N$9,P482&lt;'World Hubbert'!$N$9),'Data 1'!M483,0)</f>
        <v>0</v>
      </c>
      <c r="X483">
        <f>IF(AND(P483&gt;='World Hubbert'!$P$9,P482&lt;'World Hubbert'!$P$9),'Data 1'!M483,0)</f>
        <v>0</v>
      </c>
    </row>
    <row r="484" spans="13:24">
      <c r="M484">
        <f t="shared" si="48"/>
        <v>481</v>
      </c>
      <c r="N484">
        <f>MAX('World Hubbert'!$N$17*(1-(M484/'World Hubbert'!$N$18))*M484,0)</f>
        <v>28.197288888888888</v>
      </c>
      <c r="O484">
        <f t="shared" si="52"/>
        <v>3.5464402409057454E-2</v>
      </c>
      <c r="P484">
        <f t="shared" si="49"/>
        <v>1987.4732511393136</v>
      </c>
      <c r="Q484">
        <f t="shared" si="53"/>
        <v>1987</v>
      </c>
      <c r="R484" s="25">
        <f t="shared" si="50"/>
        <v>28197.288888888888</v>
      </c>
      <c r="S484" s="25">
        <f t="shared" si="51"/>
        <v>0</v>
      </c>
      <c r="W484">
        <f>IF(AND(P484&gt;='World Hubbert'!$N$9,P483&lt;'World Hubbert'!$N$9),'Data 1'!M484,0)</f>
        <v>0</v>
      </c>
      <c r="X484">
        <f>IF(AND(P484&gt;='World Hubbert'!$P$9,P483&lt;'World Hubbert'!$P$9),'Data 1'!M484,0)</f>
        <v>0</v>
      </c>
    </row>
    <row r="485" spans="13:24">
      <c r="M485">
        <f t="shared" si="48"/>
        <v>482</v>
      </c>
      <c r="N485">
        <f>MAX('World Hubbert'!$N$17*(1-(M485/'World Hubbert'!$N$18))*M485,0)</f>
        <v>28.23448888888889</v>
      </c>
      <c r="O485">
        <f t="shared" si="52"/>
        <v>3.5417676726336271E-2</v>
      </c>
      <c r="P485">
        <f t="shared" si="49"/>
        <v>1987.50866881604</v>
      </c>
      <c r="Q485">
        <f t="shared" si="53"/>
        <v>1987</v>
      </c>
      <c r="R485" s="25">
        <f t="shared" si="50"/>
        <v>28234.488888888889</v>
      </c>
      <c r="S485" s="25">
        <f t="shared" si="51"/>
        <v>0</v>
      </c>
      <c r="W485">
        <f>IF(AND(P485&gt;='World Hubbert'!$N$9,P484&lt;'World Hubbert'!$N$9),'Data 1'!M485,0)</f>
        <v>0</v>
      </c>
      <c r="X485">
        <f>IF(AND(P485&gt;='World Hubbert'!$P$9,P484&lt;'World Hubbert'!$P$9),'Data 1'!M485,0)</f>
        <v>0</v>
      </c>
    </row>
    <row r="486" spans="13:24">
      <c r="M486">
        <f t="shared" si="48"/>
        <v>483</v>
      </c>
      <c r="N486">
        <f>MAX('World Hubbert'!$N$17*(1-(M486/'World Hubbert'!$N$18))*M486,0)</f>
        <v>28.271599999999999</v>
      </c>
      <c r="O486">
        <f t="shared" si="52"/>
        <v>3.5371185217674274E-2</v>
      </c>
      <c r="P486">
        <f t="shared" si="49"/>
        <v>1987.5440400012576</v>
      </c>
      <c r="Q486">
        <f t="shared" si="53"/>
        <v>1987</v>
      </c>
      <c r="R486" s="25">
        <f t="shared" si="50"/>
        <v>28271.599999999999</v>
      </c>
      <c r="S486" s="25">
        <f t="shared" si="51"/>
        <v>0</v>
      </c>
      <c r="W486">
        <f>IF(AND(P486&gt;='World Hubbert'!$N$9,P485&lt;'World Hubbert'!$N$9),'Data 1'!M486,0)</f>
        <v>0</v>
      </c>
      <c r="X486">
        <f>IF(AND(P486&gt;='World Hubbert'!$P$9,P485&lt;'World Hubbert'!$P$9),'Data 1'!M486,0)</f>
        <v>0</v>
      </c>
    </row>
    <row r="487" spans="13:24">
      <c r="M487">
        <f t="shared" si="48"/>
        <v>484</v>
      </c>
      <c r="N487">
        <f>MAX('World Hubbert'!$N$17*(1-(M487/'World Hubbert'!$N$18))*M487,0)</f>
        <v>28.308622222222219</v>
      </c>
      <c r="O487">
        <f t="shared" si="52"/>
        <v>3.5324926524152832E-2</v>
      </c>
      <c r="P487">
        <f t="shared" si="49"/>
        <v>1987.5793649277819</v>
      </c>
      <c r="Q487">
        <f t="shared" si="53"/>
        <v>1987</v>
      </c>
      <c r="R487" s="25">
        <f t="shared" si="50"/>
        <v>28308.62222222222</v>
      </c>
      <c r="S487" s="25">
        <f t="shared" si="51"/>
        <v>0</v>
      </c>
      <c r="W487">
        <f>IF(AND(P487&gt;='World Hubbert'!$N$9,P486&lt;'World Hubbert'!$N$9),'Data 1'!M487,0)</f>
        <v>0</v>
      </c>
      <c r="X487">
        <f>IF(AND(P487&gt;='World Hubbert'!$P$9,P486&lt;'World Hubbert'!$P$9),'Data 1'!M487,0)</f>
        <v>0</v>
      </c>
    </row>
    <row r="488" spans="13:24">
      <c r="M488">
        <f t="shared" si="48"/>
        <v>485</v>
      </c>
      <c r="N488">
        <f>MAX('World Hubbert'!$N$17*(1-(M488/'World Hubbert'!$N$18))*M488,0)</f>
        <v>28.34555555555556</v>
      </c>
      <c r="O488">
        <f t="shared" si="52"/>
        <v>3.5278899298341888E-2</v>
      </c>
      <c r="P488">
        <f t="shared" si="49"/>
        <v>1987.6146438270803</v>
      </c>
      <c r="Q488">
        <f t="shared" si="53"/>
        <v>1987</v>
      </c>
      <c r="R488" s="25">
        <f t="shared" si="50"/>
        <v>28345.555555555558</v>
      </c>
      <c r="S488" s="25">
        <f t="shared" si="51"/>
        <v>0</v>
      </c>
      <c r="W488">
        <f>IF(AND(P488&gt;='World Hubbert'!$N$9,P487&lt;'World Hubbert'!$N$9),'Data 1'!M488,0)</f>
        <v>0</v>
      </c>
      <c r="X488">
        <f>IF(AND(P488&gt;='World Hubbert'!$P$9,P487&lt;'World Hubbert'!$P$9),'Data 1'!M488,0)</f>
        <v>0</v>
      </c>
    </row>
    <row r="489" spans="13:24">
      <c r="M489">
        <f t="shared" si="48"/>
        <v>486</v>
      </c>
      <c r="N489">
        <f>MAX('World Hubbert'!$N$17*(1-(M489/'World Hubbert'!$N$18))*M489,0)</f>
        <v>28.382400000000001</v>
      </c>
      <c r="O489">
        <f t="shared" si="52"/>
        <v>3.5233102204182874E-2</v>
      </c>
      <c r="P489">
        <f t="shared" si="49"/>
        <v>1987.6498769292843</v>
      </c>
      <c r="Q489">
        <f t="shared" si="53"/>
        <v>1987</v>
      </c>
      <c r="R489" s="25">
        <f t="shared" si="50"/>
        <v>28382.400000000001</v>
      </c>
      <c r="S489" s="25">
        <f t="shared" si="51"/>
        <v>0</v>
      </c>
      <c r="W489">
        <f>IF(AND(P489&gt;='World Hubbert'!$N$9,P488&lt;'World Hubbert'!$N$9),'Data 1'!M489,0)</f>
        <v>0</v>
      </c>
      <c r="X489">
        <f>IF(AND(P489&gt;='World Hubbert'!$P$9,P488&lt;'World Hubbert'!$P$9),'Data 1'!M489,0)</f>
        <v>0</v>
      </c>
    </row>
    <row r="490" spans="13:24">
      <c r="M490">
        <f t="shared" si="48"/>
        <v>487</v>
      </c>
      <c r="N490">
        <f>MAX('World Hubbert'!$N$17*(1-(M490/'World Hubbert'!$N$18))*M490,0)</f>
        <v>28.419155555555555</v>
      </c>
      <c r="O490">
        <f t="shared" si="52"/>
        <v>3.5187533916872973E-2</v>
      </c>
      <c r="P490">
        <f t="shared" si="49"/>
        <v>1987.6850644632011</v>
      </c>
      <c r="Q490">
        <f t="shared" si="53"/>
        <v>1987</v>
      </c>
      <c r="R490" s="25">
        <f t="shared" si="50"/>
        <v>28419.155555555557</v>
      </c>
      <c r="S490" s="25">
        <f t="shared" si="51"/>
        <v>0</v>
      </c>
      <c r="W490">
        <f>IF(AND(P490&gt;='World Hubbert'!$N$9,P489&lt;'World Hubbert'!$N$9),'Data 1'!M490,0)</f>
        <v>0</v>
      </c>
      <c r="X490">
        <f>IF(AND(P490&gt;='World Hubbert'!$P$9,P489&lt;'World Hubbert'!$P$9),'Data 1'!M490,0)</f>
        <v>0</v>
      </c>
    </row>
    <row r="491" spans="13:24">
      <c r="M491">
        <f t="shared" si="48"/>
        <v>488</v>
      </c>
      <c r="N491">
        <f>MAX('World Hubbert'!$N$17*(1-(M491/'World Hubbert'!$N$18))*M491,0)</f>
        <v>28.455822222222224</v>
      </c>
      <c r="O491">
        <f t="shared" si="52"/>
        <v>3.5142193122750895E-2</v>
      </c>
      <c r="P491">
        <f t="shared" si="49"/>
        <v>1987.7202066563239</v>
      </c>
      <c r="Q491">
        <f t="shared" si="53"/>
        <v>1987</v>
      </c>
      <c r="R491" s="25">
        <f t="shared" si="50"/>
        <v>28455.822222222225</v>
      </c>
      <c r="S491" s="25">
        <f t="shared" si="51"/>
        <v>0</v>
      </c>
      <c r="W491">
        <f>IF(AND(P491&gt;='World Hubbert'!$N$9,P490&lt;'World Hubbert'!$N$9),'Data 1'!M491,0)</f>
        <v>0</v>
      </c>
      <c r="X491">
        <f>IF(AND(P491&gt;='World Hubbert'!$P$9,P490&lt;'World Hubbert'!$P$9),'Data 1'!M491,0)</f>
        <v>0</v>
      </c>
    </row>
    <row r="492" spans="13:24">
      <c r="M492">
        <f t="shared" si="48"/>
        <v>489</v>
      </c>
      <c r="N492">
        <f>MAX('World Hubbert'!$N$17*(1-(M492/'World Hubbert'!$N$18))*M492,0)</f>
        <v>28.492399999999996</v>
      </c>
      <c r="O492">
        <f t="shared" si="52"/>
        <v>3.5097078519184068E-2</v>
      </c>
      <c r="P492">
        <f t="shared" si="49"/>
        <v>1987.755303734843</v>
      </c>
      <c r="Q492">
        <f t="shared" si="53"/>
        <v>1987</v>
      </c>
      <c r="R492" s="25">
        <f t="shared" si="50"/>
        <v>28492.399999999998</v>
      </c>
      <c r="S492" s="25">
        <f t="shared" si="51"/>
        <v>0</v>
      </c>
      <c r="W492">
        <f>IF(AND(P492&gt;='World Hubbert'!$N$9,P491&lt;'World Hubbert'!$N$9),'Data 1'!M492,0)</f>
        <v>0</v>
      </c>
      <c r="X492">
        <f>IF(AND(P492&gt;='World Hubbert'!$P$9,P491&lt;'World Hubbert'!$P$9),'Data 1'!M492,0)</f>
        <v>0</v>
      </c>
    </row>
    <row r="493" spans="13:24">
      <c r="M493">
        <f t="shared" si="48"/>
        <v>490</v>
      </c>
      <c r="N493">
        <f>MAX('World Hubbert'!$N$17*(1-(M493/'World Hubbert'!$N$18))*M493,0)</f>
        <v>28.528888888888893</v>
      </c>
      <c r="O493">
        <f t="shared" si="52"/>
        <v>3.5052188814457076E-2</v>
      </c>
      <c r="P493">
        <f t="shared" si="49"/>
        <v>1987.7903559236574</v>
      </c>
      <c r="Q493">
        <f t="shared" si="53"/>
        <v>1987</v>
      </c>
      <c r="R493" s="25">
        <f t="shared" si="50"/>
        <v>28528.888888888894</v>
      </c>
      <c r="S493" s="25">
        <f t="shared" si="51"/>
        <v>0</v>
      </c>
      <c r="W493">
        <f>IF(AND(P493&gt;='World Hubbert'!$N$9,P492&lt;'World Hubbert'!$N$9),'Data 1'!M493,0)</f>
        <v>0</v>
      </c>
      <c r="X493">
        <f>IF(AND(P493&gt;='World Hubbert'!$P$9,P492&lt;'World Hubbert'!$P$9),'Data 1'!M493,0)</f>
        <v>0</v>
      </c>
    </row>
    <row r="494" spans="13:24">
      <c r="M494">
        <f t="shared" si="48"/>
        <v>491</v>
      </c>
      <c r="N494">
        <f>MAX('World Hubbert'!$N$17*(1-(M494/'World Hubbert'!$N$18))*M494,0)</f>
        <v>28.56528888888889</v>
      </c>
      <c r="O494">
        <f t="shared" si="52"/>
        <v>3.5007522727661701E-2</v>
      </c>
      <c r="P494">
        <f t="shared" si="49"/>
        <v>1987.8253634463852</v>
      </c>
      <c r="Q494">
        <f t="shared" si="53"/>
        <v>1987</v>
      </c>
      <c r="R494" s="25">
        <f t="shared" si="50"/>
        <v>28565.288888888892</v>
      </c>
      <c r="S494" s="25">
        <f t="shared" si="51"/>
        <v>0</v>
      </c>
      <c r="W494">
        <f>IF(AND(P494&gt;='World Hubbert'!$N$9,P493&lt;'World Hubbert'!$N$9),'Data 1'!M494,0)</f>
        <v>0</v>
      </c>
      <c r="X494">
        <f>IF(AND(P494&gt;='World Hubbert'!$P$9,P493&lt;'World Hubbert'!$P$9),'Data 1'!M494,0)</f>
        <v>0</v>
      </c>
    </row>
    <row r="495" spans="13:24">
      <c r="M495">
        <f t="shared" si="48"/>
        <v>492</v>
      </c>
      <c r="N495">
        <f>MAX('World Hubbert'!$N$17*(1-(M495/'World Hubbert'!$N$18))*M495,0)</f>
        <v>28.601600000000001</v>
      </c>
      <c r="O495">
        <f t="shared" si="52"/>
        <v>3.4963078988588046E-2</v>
      </c>
      <c r="P495">
        <f t="shared" si="49"/>
        <v>1987.8603265253737</v>
      </c>
      <c r="Q495">
        <f t="shared" si="53"/>
        <v>1987</v>
      </c>
      <c r="R495" s="25">
        <f t="shared" si="50"/>
        <v>28601.600000000002</v>
      </c>
      <c r="S495" s="25">
        <f t="shared" si="51"/>
        <v>0</v>
      </c>
      <c r="W495">
        <f>IF(AND(P495&gt;='World Hubbert'!$N$9,P494&lt;'World Hubbert'!$N$9),'Data 1'!M495,0)</f>
        <v>0</v>
      </c>
      <c r="X495">
        <f>IF(AND(P495&gt;='World Hubbert'!$P$9,P494&lt;'World Hubbert'!$P$9),'Data 1'!M495,0)</f>
        <v>0</v>
      </c>
    </row>
    <row r="496" spans="13:24">
      <c r="M496">
        <f t="shared" si="48"/>
        <v>493</v>
      </c>
      <c r="N496">
        <f>MAX('World Hubbert'!$N$17*(1-(M496/'World Hubbert'!$N$18))*M496,0)</f>
        <v>28.637822222222223</v>
      </c>
      <c r="O496">
        <f t="shared" si="52"/>
        <v>3.4918856337617231E-2</v>
      </c>
      <c r="P496">
        <f t="shared" si="49"/>
        <v>1987.8952453817112</v>
      </c>
      <c r="Q496">
        <f t="shared" si="53"/>
        <v>1987</v>
      </c>
      <c r="R496" s="25">
        <f t="shared" si="50"/>
        <v>28637.822222222221</v>
      </c>
      <c r="S496" s="25">
        <f t="shared" si="51"/>
        <v>0</v>
      </c>
      <c r="W496">
        <f>IF(AND(P496&gt;='World Hubbert'!$N$9,P495&lt;'World Hubbert'!$N$9),'Data 1'!M496,0)</f>
        <v>0</v>
      </c>
      <c r="X496">
        <f>IF(AND(P496&gt;='World Hubbert'!$P$9,P495&lt;'World Hubbert'!$P$9),'Data 1'!M496,0)</f>
        <v>0</v>
      </c>
    </row>
    <row r="497" spans="13:24">
      <c r="M497">
        <f t="shared" si="48"/>
        <v>494</v>
      </c>
      <c r="N497">
        <f>MAX('World Hubbert'!$N$17*(1-(M497/'World Hubbert'!$N$18))*M497,0)</f>
        <v>28.673955555555555</v>
      </c>
      <c r="O497">
        <f t="shared" si="52"/>
        <v>3.4874853525615195E-2</v>
      </c>
      <c r="P497">
        <f t="shared" si="49"/>
        <v>1987.9301202352369</v>
      </c>
      <c r="Q497">
        <f t="shared" si="53"/>
        <v>1987</v>
      </c>
      <c r="R497" s="25">
        <f t="shared" si="50"/>
        <v>28673.955555555556</v>
      </c>
      <c r="S497" s="25">
        <f t="shared" si="51"/>
        <v>0</v>
      </c>
      <c r="W497">
        <f>IF(AND(P497&gt;='World Hubbert'!$N$9,P496&lt;'World Hubbert'!$N$9),'Data 1'!M497,0)</f>
        <v>0</v>
      </c>
      <c r="X497">
        <f>IF(AND(P497&gt;='World Hubbert'!$P$9,P496&lt;'World Hubbert'!$P$9),'Data 1'!M497,0)</f>
        <v>0</v>
      </c>
    </row>
    <row r="498" spans="13:24">
      <c r="M498">
        <f t="shared" si="48"/>
        <v>495</v>
      </c>
      <c r="N498">
        <f>MAX('World Hubbert'!$N$17*(1-(M498/'World Hubbert'!$N$18))*M498,0)</f>
        <v>28.709999999999997</v>
      </c>
      <c r="O498">
        <f t="shared" si="52"/>
        <v>3.4831069313827935E-2</v>
      </c>
      <c r="P498">
        <f t="shared" si="49"/>
        <v>1987.9649513045508</v>
      </c>
      <c r="Q498">
        <f t="shared" si="53"/>
        <v>1987</v>
      </c>
      <c r="R498" s="25">
        <f t="shared" si="50"/>
        <v>28709.999999999996</v>
      </c>
      <c r="S498" s="25">
        <f t="shared" si="51"/>
        <v>0</v>
      </c>
      <c r="W498">
        <f>IF(AND(P498&gt;='World Hubbert'!$N$9,P497&lt;'World Hubbert'!$N$9),'Data 1'!M498,0)</f>
        <v>0</v>
      </c>
      <c r="X498">
        <f>IF(AND(P498&gt;='World Hubbert'!$P$9,P497&lt;'World Hubbert'!$P$9),'Data 1'!M498,0)</f>
        <v>0</v>
      </c>
    </row>
    <row r="499" spans="13:24">
      <c r="M499">
        <f t="shared" si="48"/>
        <v>496</v>
      </c>
      <c r="N499">
        <f>MAX('World Hubbert'!$N$17*(1-(M499/'World Hubbert'!$N$18))*M499,0)</f>
        <v>28.745955555555557</v>
      </c>
      <c r="O499">
        <f t="shared" si="52"/>
        <v>3.4787502473777952E-2</v>
      </c>
      <c r="P499">
        <f t="shared" si="49"/>
        <v>1987.9997388070246</v>
      </c>
      <c r="Q499">
        <f t="shared" si="53"/>
        <v>1987</v>
      </c>
      <c r="R499" s="25">
        <f t="shared" si="50"/>
        <v>28745.955555555556</v>
      </c>
      <c r="S499" s="25">
        <f t="shared" si="51"/>
        <v>0</v>
      </c>
      <c r="W499">
        <f>IF(AND(P499&gt;='World Hubbert'!$N$9,P498&lt;'World Hubbert'!$N$9),'Data 1'!M499,0)</f>
        <v>0</v>
      </c>
      <c r="X499">
        <f>IF(AND(P499&gt;='World Hubbert'!$P$9,P498&lt;'World Hubbert'!$P$9),'Data 1'!M499,0)</f>
        <v>0</v>
      </c>
    </row>
    <row r="500" spans="13:24">
      <c r="M500">
        <f t="shared" si="48"/>
        <v>497</v>
      </c>
      <c r="N500">
        <f>MAX('World Hubbert'!$N$17*(1-(M500/'World Hubbert'!$N$18))*M500,0)</f>
        <v>28.781822222222225</v>
      </c>
      <c r="O500">
        <f t="shared" si="52"/>
        <v>3.4744151787161955E-2</v>
      </c>
      <c r="P500">
        <f t="shared" si="49"/>
        <v>1988.0344829588119</v>
      </c>
      <c r="Q500">
        <f t="shared" si="53"/>
        <v>1988</v>
      </c>
      <c r="R500" s="25">
        <f t="shared" si="50"/>
        <v>28781.822222222225</v>
      </c>
      <c r="S500" s="25">
        <f t="shared" si="51"/>
        <v>0</v>
      </c>
      <c r="W500">
        <f>IF(AND(P500&gt;='World Hubbert'!$N$9,P499&lt;'World Hubbert'!$N$9),'Data 1'!M500,0)</f>
        <v>0</v>
      </c>
      <c r="X500">
        <f>IF(AND(P500&gt;='World Hubbert'!$P$9,P499&lt;'World Hubbert'!$P$9),'Data 1'!M500,0)</f>
        <v>0</v>
      </c>
    </row>
    <row r="501" spans="13:24">
      <c r="M501">
        <f t="shared" si="48"/>
        <v>498</v>
      </c>
      <c r="N501">
        <f>MAX('World Hubbert'!$N$17*(1-(M501/'World Hubbert'!$N$18))*M501,0)</f>
        <v>28.817600000000002</v>
      </c>
      <c r="O501">
        <f t="shared" si="52"/>
        <v>3.4701016045749815E-2</v>
      </c>
      <c r="P501">
        <f t="shared" si="49"/>
        <v>1988.0691839748577</v>
      </c>
      <c r="Q501">
        <f t="shared" si="53"/>
        <v>1988</v>
      </c>
      <c r="R501" s="25">
        <f t="shared" si="50"/>
        <v>28817.600000000002</v>
      </c>
      <c r="S501" s="25">
        <f t="shared" si="51"/>
        <v>0</v>
      </c>
      <c r="W501">
        <f>IF(AND(P501&gt;='World Hubbert'!$N$9,P500&lt;'World Hubbert'!$N$9),'Data 1'!M501,0)</f>
        <v>0</v>
      </c>
      <c r="X501">
        <f>IF(AND(P501&gt;='World Hubbert'!$P$9,P500&lt;'World Hubbert'!$P$9),'Data 1'!M501,0)</f>
        <v>0</v>
      </c>
    </row>
    <row r="502" spans="13:24">
      <c r="M502">
        <f t="shared" si="48"/>
        <v>499</v>
      </c>
      <c r="N502">
        <f>MAX('World Hubbert'!$N$17*(1-(M502/'World Hubbert'!$N$18))*M502,0)</f>
        <v>28.853288888888887</v>
      </c>
      <c r="O502">
        <f t="shared" si="52"/>
        <v>3.4658094051284741E-2</v>
      </c>
      <c r="P502">
        <f t="shared" si="49"/>
        <v>1988.103842068909</v>
      </c>
      <c r="Q502">
        <f t="shared" si="53"/>
        <v>1988</v>
      </c>
      <c r="R502" s="25">
        <f t="shared" si="50"/>
        <v>28853.288888888888</v>
      </c>
      <c r="S502" s="25">
        <f t="shared" si="51"/>
        <v>0</v>
      </c>
      <c r="W502">
        <f>IF(AND(P502&gt;='World Hubbert'!$N$9,P501&lt;'World Hubbert'!$N$9),'Data 1'!M502,0)</f>
        <v>0</v>
      </c>
      <c r="X502">
        <f>IF(AND(P502&gt;='World Hubbert'!$P$9,P501&lt;'World Hubbert'!$P$9),'Data 1'!M502,0)</f>
        <v>0</v>
      </c>
    </row>
    <row r="503" spans="13:24">
      <c r="M503">
        <f t="shared" ref="M503:M566" si="54">M502+1</f>
        <v>500</v>
      </c>
      <c r="N503">
        <f>MAX('World Hubbert'!$N$17*(1-(M503/'World Hubbert'!$N$18))*M503,0)</f>
        <v>28.888888888888889</v>
      </c>
      <c r="O503">
        <f t="shared" si="52"/>
        <v>3.4615384615384617E-2</v>
      </c>
      <c r="P503">
        <f t="shared" ref="P503:P566" si="55">P504-O504</f>
        <v>1988.1384574535243</v>
      </c>
      <c r="Q503">
        <f t="shared" si="53"/>
        <v>1988</v>
      </c>
      <c r="R503" s="25">
        <f t="shared" ref="R503:R566" si="56">IF(N503&gt;0,N503*1000,0)</f>
        <v>28888.888888888891</v>
      </c>
      <c r="S503" s="25">
        <f t="shared" ref="S503:S566" si="57">IF(R503=$T$6,Q503,0)</f>
        <v>0</v>
      </c>
      <c r="W503">
        <f>IF(AND(P503&gt;='World Hubbert'!$N$9,P502&lt;'World Hubbert'!$N$9),'Data 1'!M503,0)</f>
        <v>0</v>
      </c>
      <c r="X503">
        <f>IF(AND(P503&gt;='World Hubbert'!$P$9,P502&lt;'World Hubbert'!$P$9),'Data 1'!M503,0)</f>
        <v>0</v>
      </c>
    </row>
    <row r="504" spans="13:24">
      <c r="M504">
        <f t="shared" si="54"/>
        <v>501</v>
      </c>
      <c r="N504">
        <f>MAX('World Hubbert'!$N$17*(1-(M504/'World Hubbert'!$N$18))*M504,0)</f>
        <v>28.924400000000002</v>
      </c>
      <c r="O504">
        <f t="shared" si="52"/>
        <v>3.457288655944462E-2</v>
      </c>
      <c r="P504">
        <f t="shared" si="55"/>
        <v>1988.1730303400839</v>
      </c>
      <c r="Q504">
        <f t="shared" si="53"/>
        <v>1988</v>
      </c>
      <c r="R504" s="25">
        <f t="shared" si="56"/>
        <v>28924.400000000001</v>
      </c>
      <c r="S504" s="25">
        <f t="shared" si="57"/>
        <v>0</v>
      </c>
      <c r="W504">
        <f>IF(AND(P504&gt;='World Hubbert'!$N$9,P503&lt;'World Hubbert'!$N$9),'Data 1'!M504,0)</f>
        <v>0</v>
      </c>
      <c r="X504">
        <f>IF(AND(P504&gt;='World Hubbert'!$P$9,P503&lt;'World Hubbert'!$P$9),'Data 1'!M504,0)</f>
        <v>0</v>
      </c>
    </row>
    <row r="505" spans="13:24">
      <c r="M505">
        <f t="shared" si="54"/>
        <v>502</v>
      </c>
      <c r="N505">
        <f>MAX('World Hubbert'!$N$17*(1-(M505/'World Hubbert'!$N$18))*M505,0)</f>
        <v>28.959822222222222</v>
      </c>
      <c r="O505">
        <f t="shared" si="52"/>
        <v>3.4530598714540915E-2</v>
      </c>
      <c r="P505">
        <f t="shared" si="55"/>
        <v>1988.2075609387985</v>
      </c>
      <c r="Q505">
        <f t="shared" si="53"/>
        <v>1988</v>
      </c>
      <c r="R505" s="25">
        <f t="shared" si="56"/>
        <v>28959.822222222221</v>
      </c>
      <c r="S505" s="25">
        <f t="shared" si="57"/>
        <v>0</v>
      </c>
      <c r="W505">
        <f>IF(AND(P505&gt;='World Hubbert'!$N$9,P504&lt;'World Hubbert'!$N$9),'Data 1'!M505,0)</f>
        <v>0</v>
      </c>
      <c r="X505">
        <f>IF(AND(P505&gt;='World Hubbert'!$P$9,P504&lt;'World Hubbert'!$P$9),'Data 1'!M505,0)</f>
        <v>0</v>
      </c>
    </row>
    <row r="506" spans="13:24">
      <c r="M506">
        <f t="shared" si="54"/>
        <v>503</v>
      </c>
      <c r="N506">
        <f>MAX('World Hubbert'!$N$17*(1-(M506/'World Hubbert'!$N$18))*M506,0)</f>
        <v>28.995155555555559</v>
      </c>
      <c r="O506">
        <f t="shared" si="52"/>
        <v>3.4488519921335517E-2</v>
      </c>
      <c r="P506">
        <f t="shared" si="55"/>
        <v>1988.2420494587197</v>
      </c>
      <c r="Q506">
        <f t="shared" si="53"/>
        <v>1988</v>
      </c>
      <c r="R506" s="25">
        <f t="shared" si="56"/>
        <v>28995.155555555561</v>
      </c>
      <c r="S506" s="25">
        <f t="shared" si="57"/>
        <v>0</v>
      </c>
      <c r="W506">
        <f>IF(AND(P506&gt;='World Hubbert'!$N$9,P505&lt;'World Hubbert'!$N$9),'Data 1'!M506,0)</f>
        <v>0</v>
      </c>
      <c r="X506">
        <f>IF(AND(P506&gt;='World Hubbert'!$P$9,P505&lt;'World Hubbert'!$P$9),'Data 1'!M506,0)</f>
        <v>0</v>
      </c>
    </row>
    <row r="507" spans="13:24">
      <c r="M507">
        <f t="shared" si="54"/>
        <v>504</v>
      </c>
      <c r="N507">
        <f>MAX('World Hubbert'!$N$17*(1-(M507/'World Hubbert'!$N$18))*M507,0)</f>
        <v>29.0304</v>
      </c>
      <c r="O507">
        <f t="shared" si="52"/>
        <v>3.444664902998236E-2</v>
      </c>
      <c r="P507">
        <f t="shared" si="55"/>
        <v>1988.2764961077498</v>
      </c>
      <c r="Q507">
        <f t="shared" si="53"/>
        <v>1988</v>
      </c>
      <c r="R507" s="25">
        <f t="shared" si="56"/>
        <v>29030.400000000001</v>
      </c>
      <c r="S507" s="25">
        <f t="shared" si="57"/>
        <v>0</v>
      </c>
      <c r="W507">
        <f>IF(AND(P507&gt;='World Hubbert'!$N$9,P506&lt;'World Hubbert'!$N$9),'Data 1'!M507,0)</f>
        <v>0</v>
      </c>
      <c r="X507">
        <f>IF(AND(P507&gt;='World Hubbert'!$P$9,P506&lt;'World Hubbert'!$P$9),'Data 1'!M507,0)</f>
        <v>0</v>
      </c>
    </row>
    <row r="508" spans="13:24">
      <c r="M508">
        <f t="shared" si="54"/>
        <v>505</v>
      </c>
      <c r="N508">
        <f>MAX('World Hubbert'!$N$17*(1-(M508/'World Hubbert'!$N$18))*M508,0)</f>
        <v>29.065555555555555</v>
      </c>
      <c r="O508">
        <f t="shared" si="52"/>
        <v>3.4404984900034408E-2</v>
      </c>
      <c r="P508">
        <f t="shared" si="55"/>
        <v>1988.3109010926498</v>
      </c>
      <c r="Q508">
        <f t="shared" si="53"/>
        <v>1988</v>
      </c>
      <c r="R508" s="25">
        <f t="shared" si="56"/>
        <v>29065.555555555555</v>
      </c>
      <c r="S508" s="25">
        <f t="shared" si="57"/>
        <v>0</v>
      </c>
      <c r="W508">
        <f>IF(AND(P508&gt;='World Hubbert'!$N$9,P507&lt;'World Hubbert'!$N$9),'Data 1'!M508,0)</f>
        <v>0</v>
      </c>
      <c r="X508">
        <f>IF(AND(P508&gt;='World Hubbert'!$P$9,P507&lt;'World Hubbert'!$P$9),'Data 1'!M508,0)</f>
        <v>0</v>
      </c>
    </row>
    <row r="509" spans="13:24">
      <c r="M509">
        <f t="shared" si="54"/>
        <v>506</v>
      </c>
      <c r="N509">
        <f>MAX('World Hubbert'!$N$17*(1-(M509/'World Hubbert'!$N$18))*M509,0)</f>
        <v>29.100622222222224</v>
      </c>
      <c r="O509">
        <f t="shared" si="52"/>
        <v>3.4363526400351882E-2</v>
      </c>
      <c r="P509">
        <f t="shared" si="55"/>
        <v>1988.3452646190501</v>
      </c>
      <c r="Q509">
        <f t="shared" si="53"/>
        <v>1988</v>
      </c>
      <c r="R509" s="25">
        <f t="shared" si="56"/>
        <v>29100.622222222224</v>
      </c>
      <c r="S509" s="25">
        <f t="shared" si="57"/>
        <v>0</v>
      </c>
      <c r="W509">
        <f>IF(AND(P509&gt;='World Hubbert'!$N$9,P508&lt;'World Hubbert'!$N$9),'Data 1'!M509,0)</f>
        <v>0</v>
      </c>
      <c r="X509">
        <f>IF(AND(P509&gt;='World Hubbert'!$P$9,P508&lt;'World Hubbert'!$P$9),'Data 1'!M509,0)</f>
        <v>0</v>
      </c>
    </row>
    <row r="510" spans="13:24">
      <c r="M510">
        <f t="shared" si="54"/>
        <v>507</v>
      </c>
      <c r="N510">
        <f>MAX('World Hubbert'!$N$17*(1-(M510/'World Hubbert'!$N$18))*M510,0)</f>
        <v>29.1356</v>
      </c>
      <c r="O510">
        <f t="shared" si="52"/>
        <v>3.4322272409011659E-2</v>
      </c>
      <c r="P510">
        <f t="shared" si="55"/>
        <v>1988.3795868914592</v>
      </c>
      <c r="Q510">
        <f t="shared" si="53"/>
        <v>1988</v>
      </c>
      <c r="R510" s="25">
        <f t="shared" si="56"/>
        <v>29135.599999999999</v>
      </c>
      <c r="S510" s="25">
        <f t="shared" si="57"/>
        <v>0</v>
      </c>
      <c r="W510">
        <f>IF(AND(P510&gt;='World Hubbert'!$N$9,P509&lt;'World Hubbert'!$N$9),'Data 1'!M510,0)</f>
        <v>0</v>
      </c>
      <c r="X510">
        <f>IF(AND(P510&gt;='World Hubbert'!$P$9,P509&lt;'World Hubbert'!$P$9),'Data 1'!M510,0)</f>
        <v>0</v>
      </c>
    </row>
    <row r="511" spans="13:24">
      <c r="M511">
        <f t="shared" si="54"/>
        <v>508</v>
      </c>
      <c r="N511">
        <f>MAX('World Hubbert'!$N$17*(1-(M511/'World Hubbert'!$N$18))*M511,0)</f>
        <v>29.170488888888894</v>
      </c>
      <c r="O511">
        <f t="shared" si="52"/>
        <v>3.4281221813217612E-2</v>
      </c>
      <c r="P511">
        <f t="shared" si="55"/>
        <v>1988.4138681132724</v>
      </c>
      <c r="Q511">
        <f t="shared" si="53"/>
        <v>1988</v>
      </c>
      <c r="R511" s="25">
        <f t="shared" si="56"/>
        <v>29170.488888888893</v>
      </c>
      <c r="S511" s="25">
        <f t="shared" si="57"/>
        <v>0</v>
      </c>
      <c r="W511">
        <f>IF(AND(P511&gt;='World Hubbert'!$N$9,P510&lt;'World Hubbert'!$N$9),'Data 1'!M511,0)</f>
        <v>0</v>
      </c>
      <c r="X511">
        <f>IF(AND(P511&gt;='World Hubbert'!$P$9,P510&lt;'World Hubbert'!$P$9),'Data 1'!M511,0)</f>
        <v>0</v>
      </c>
    </row>
    <row r="512" spans="13:24">
      <c r="M512">
        <f t="shared" si="54"/>
        <v>509</v>
      </c>
      <c r="N512">
        <f>MAX('World Hubbert'!$N$17*(1-(M512/'World Hubbert'!$N$18))*M512,0)</f>
        <v>29.205288888888887</v>
      </c>
      <c r="O512">
        <f t="shared" si="52"/>
        <v>3.4240373509212184E-2</v>
      </c>
      <c r="P512">
        <f t="shared" si="55"/>
        <v>1988.4481084867816</v>
      </c>
      <c r="Q512">
        <f t="shared" si="53"/>
        <v>1988</v>
      </c>
      <c r="R512" s="25">
        <f t="shared" si="56"/>
        <v>29205.288888888888</v>
      </c>
      <c r="S512" s="25">
        <f t="shared" si="57"/>
        <v>0</v>
      </c>
      <c r="W512">
        <f>IF(AND(P512&gt;='World Hubbert'!$N$9,P511&lt;'World Hubbert'!$N$9),'Data 1'!M512,0)</f>
        <v>0</v>
      </c>
      <c r="X512">
        <f>IF(AND(P512&gt;='World Hubbert'!$P$9,P511&lt;'World Hubbert'!$P$9),'Data 1'!M512,0)</f>
        <v>0</v>
      </c>
    </row>
    <row r="513" spans="13:24">
      <c r="M513">
        <f t="shared" si="54"/>
        <v>510</v>
      </c>
      <c r="N513">
        <f>MAX('World Hubbert'!$N$17*(1-(M513/'World Hubbert'!$N$18))*M513,0)</f>
        <v>29.24</v>
      </c>
      <c r="O513">
        <f t="shared" si="52"/>
        <v>3.4199726402188782E-2</v>
      </c>
      <c r="P513">
        <f t="shared" si="55"/>
        <v>1988.4823082131838</v>
      </c>
      <c r="Q513">
        <f t="shared" si="53"/>
        <v>1988</v>
      </c>
      <c r="R513" s="25">
        <f t="shared" si="56"/>
        <v>29240</v>
      </c>
      <c r="S513" s="25">
        <f t="shared" si="57"/>
        <v>0</v>
      </c>
      <c r="W513">
        <f>IF(AND(P513&gt;='World Hubbert'!$N$9,P512&lt;'World Hubbert'!$N$9),'Data 1'!M513,0)</f>
        <v>0</v>
      </c>
      <c r="X513">
        <f>IF(AND(P513&gt;='World Hubbert'!$P$9,P512&lt;'World Hubbert'!$P$9),'Data 1'!M513,0)</f>
        <v>0</v>
      </c>
    </row>
    <row r="514" spans="13:24">
      <c r="M514">
        <f t="shared" si="54"/>
        <v>511</v>
      </c>
      <c r="N514">
        <f>MAX('World Hubbert'!$N$17*(1-(M514/'World Hubbert'!$N$18))*M514,0)</f>
        <v>29.274622222222224</v>
      </c>
      <c r="O514">
        <f t="shared" si="52"/>
        <v>3.4159279406205452E-2</v>
      </c>
      <c r="P514">
        <f t="shared" si="55"/>
        <v>1988.51646749259</v>
      </c>
      <c r="Q514">
        <f t="shared" si="53"/>
        <v>1988</v>
      </c>
      <c r="R514" s="25">
        <f t="shared" si="56"/>
        <v>29274.622222222224</v>
      </c>
      <c r="S514" s="25">
        <f t="shared" si="57"/>
        <v>0</v>
      </c>
      <c r="W514">
        <f>IF(AND(P514&gt;='World Hubbert'!$N$9,P513&lt;'World Hubbert'!$N$9),'Data 1'!M514,0)</f>
        <v>0</v>
      </c>
      <c r="X514">
        <f>IF(AND(P514&gt;='World Hubbert'!$P$9,P513&lt;'World Hubbert'!$P$9),'Data 1'!M514,0)</f>
        <v>0</v>
      </c>
    </row>
    <row r="515" spans="13:24">
      <c r="M515">
        <f t="shared" si="54"/>
        <v>512</v>
      </c>
      <c r="N515">
        <f>MAX('World Hubbert'!$N$17*(1-(M515/'World Hubbert'!$N$18))*M515,0)</f>
        <v>29.309155555555552</v>
      </c>
      <c r="O515">
        <f t="shared" si="52"/>
        <v>3.4119031444099383E-2</v>
      </c>
      <c r="P515">
        <f t="shared" si="55"/>
        <v>1988.5505865240341</v>
      </c>
      <c r="Q515">
        <f t="shared" si="53"/>
        <v>1988</v>
      </c>
      <c r="R515" s="25">
        <f t="shared" si="56"/>
        <v>29309.155555555553</v>
      </c>
      <c r="S515" s="25">
        <f t="shared" si="57"/>
        <v>0</v>
      </c>
      <c r="W515">
        <f>IF(AND(P515&gt;='World Hubbert'!$N$9,P514&lt;'World Hubbert'!$N$9),'Data 1'!M515,0)</f>
        <v>0</v>
      </c>
      <c r="X515">
        <f>IF(AND(P515&gt;='World Hubbert'!$P$9,P514&lt;'World Hubbert'!$P$9),'Data 1'!M515,0)</f>
        <v>0</v>
      </c>
    </row>
    <row r="516" spans="13:24">
      <c r="M516">
        <f t="shared" si="54"/>
        <v>513</v>
      </c>
      <c r="N516">
        <f>MAX('World Hubbert'!$N$17*(1-(M516/'World Hubbert'!$N$18))*M516,0)</f>
        <v>29.343600000000006</v>
      </c>
      <c r="O516">
        <f t="shared" si="52"/>
        <v>3.4078981447402491E-2</v>
      </c>
      <c r="P516">
        <f t="shared" si="55"/>
        <v>1988.5846655054816</v>
      </c>
      <c r="Q516">
        <f t="shared" si="53"/>
        <v>1988</v>
      </c>
      <c r="R516" s="25">
        <f t="shared" si="56"/>
        <v>29343.600000000006</v>
      </c>
      <c r="S516" s="25">
        <f t="shared" si="57"/>
        <v>0</v>
      </c>
      <c r="W516">
        <f>IF(AND(P516&gt;='World Hubbert'!$N$9,P515&lt;'World Hubbert'!$N$9),'Data 1'!M516,0)</f>
        <v>0</v>
      </c>
      <c r="X516">
        <f>IF(AND(P516&gt;='World Hubbert'!$P$9,P515&lt;'World Hubbert'!$P$9),'Data 1'!M516,0)</f>
        <v>0</v>
      </c>
    </row>
    <row r="517" spans="13:24">
      <c r="M517">
        <f t="shared" si="54"/>
        <v>514</v>
      </c>
      <c r="N517">
        <f>MAX('World Hubbert'!$N$17*(1-(M517/'World Hubbert'!$N$18))*M517,0)</f>
        <v>29.377955555555555</v>
      </c>
      <c r="O517">
        <f t="shared" ref="O517:O580" si="58">1/N517</f>
        <v>3.4039128356258053E-2</v>
      </c>
      <c r="P517">
        <f t="shared" si="55"/>
        <v>1988.6187046338378</v>
      </c>
      <c r="Q517">
        <f t="shared" ref="Q517:Q580" si="59">INT(P517)</f>
        <v>1988</v>
      </c>
      <c r="R517" s="25">
        <f t="shared" si="56"/>
        <v>29377.955555555556</v>
      </c>
      <c r="S517" s="25">
        <f t="shared" si="57"/>
        <v>0</v>
      </c>
      <c r="W517">
        <f>IF(AND(P517&gt;='World Hubbert'!$N$9,P516&lt;'World Hubbert'!$N$9),'Data 1'!M517,0)</f>
        <v>0</v>
      </c>
      <c r="X517">
        <f>IF(AND(P517&gt;='World Hubbert'!$P$9,P516&lt;'World Hubbert'!$P$9),'Data 1'!M517,0)</f>
        <v>0</v>
      </c>
    </row>
    <row r="518" spans="13:24">
      <c r="M518">
        <f t="shared" si="54"/>
        <v>515</v>
      </c>
      <c r="N518">
        <f>MAX('World Hubbert'!$N$17*(1-(M518/'World Hubbert'!$N$18))*M518,0)</f>
        <v>29.412222222222223</v>
      </c>
      <c r="O518">
        <f t="shared" si="58"/>
        <v>3.399947111933814E-2</v>
      </c>
      <c r="P518">
        <f t="shared" si="55"/>
        <v>1988.6527041049571</v>
      </c>
      <c r="Q518">
        <f t="shared" si="59"/>
        <v>1988</v>
      </c>
      <c r="R518" s="25">
        <f t="shared" si="56"/>
        <v>29412.222222222223</v>
      </c>
      <c r="S518" s="25">
        <f t="shared" si="57"/>
        <v>0</v>
      </c>
      <c r="W518">
        <f>IF(AND(P518&gt;='World Hubbert'!$N$9,P517&lt;'World Hubbert'!$N$9),'Data 1'!M518,0)</f>
        <v>0</v>
      </c>
      <c r="X518">
        <f>IF(AND(P518&gt;='World Hubbert'!$P$9,P517&lt;'World Hubbert'!$P$9),'Data 1'!M518,0)</f>
        <v>0</v>
      </c>
    </row>
    <row r="519" spans="13:24">
      <c r="M519">
        <f t="shared" si="54"/>
        <v>516</v>
      </c>
      <c r="N519">
        <f>MAX('World Hubbert'!$N$17*(1-(M519/'World Hubbert'!$N$18))*M519,0)</f>
        <v>29.446400000000001</v>
      </c>
      <c r="O519">
        <f t="shared" si="58"/>
        <v>3.3960008693762228E-2</v>
      </c>
      <c r="P519">
        <f t="shared" si="55"/>
        <v>1988.686664113651</v>
      </c>
      <c r="Q519">
        <f t="shared" si="59"/>
        <v>1988</v>
      </c>
      <c r="R519" s="25">
        <f t="shared" si="56"/>
        <v>29446.400000000001</v>
      </c>
      <c r="S519" s="25">
        <f t="shared" si="57"/>
        <v>0</v>
      </c>
      <c r="W519">
        <f>IF(AND(P519&gt;='World Hubbert'!$N$9,P518&lt;'World Hubbert'!$N$9),'Data 1'!M519,0)</f>
        <v>0</v>
      </c>
      <c r="X519">
        <f>IF(AND(P519&gt;='World Hubbert'!$P$9,P518&lt;'World Hubbert'!$P$9),'Data 1'!M519,0)</f>
        <v>0</v>
      </c>
    </row>
    <row r="520" spans="13:24">
      <c r="M520">
        <f t="shared" si="54"/>
        <v>517</v>
      </c>
      <c r="N520">
        <f>MAX('World Hubbert'!$N$17*(1-(M520/'World Hubbert'!$N$18))*M520,0)</f>
        <v>29.480488888888885</v>
      </c>
      <c r="O520">
        <f t="shared" si="58"/>
        <v>3.3920740045016592E-2</v>
      </c>
      <c r="P520">
        <f t="shared" si="55"/>
        <v>1988.720584853696</v>
      </c>
      <c r="Q520">
        <f t="shared" si="59"/>
        <v>1988</v>
      </c>
      <c r="R520" s="25">
        <f t="shared" si="56"/>
        <v>29480.488888888885</v>
      </c>
      <c r="S520" s="25">
        <f t="shared" si="57"/>
        <v>0</v>
      </c>
      <c r="W520">
        <f>IF(AND(P520&gt;='World Hubbert'!$N$9,P519&lt;'World Hubbert'!$N$9),'Data 1'!M520,0)</f>
        <v>0</v>
      </c>
      <c r="X520">
        <f>IF(AND(P520&gt;='World Hubbert'!$P$9,P519&lt;'World Hubbert'!$P$9),'Data 1'!M520,0)</f>
        <v>0</v>
      </c>
    </row>
    <row r="521" spans="13:24">
      <c r="M521">
        <f t="shared" si="54"/>
        <v>518</v>
      </c>
      <c r="N521">
        <f>MAX('World Hubbert'!$N$17*(1-(M521/'World Hubbert'!$N$18))*M521,0)</f>
        <v>29.514488888888891</v>
      </c>
      <c r="O521">
        <f t="shared" si="58"/>
        <v>3.3881664146874754E-2</v>
      </c>
      <c r="P521">
        <f t="shared" si="55"/>
        <v>1988.754466517843</v>
      </c>
      <c r="Q521">
        <f t="shared" si="59"/>
        <v>1988</v>
      </c>
      <c r="R521" s="25">
        <f t="shared" si="56"/>
        <v>29514.488888888893</v>
      </c>
      <c r="S521" s="25">
        <f t="shared" si="57"/>
        <v>0</v>
      </c>
      <c r="W521">
        <f>IF(AND(P521&gt;='World Hubbert'!$N$9,P520&lt;'World Hubbert'!$N$9),'Data 1'!M521,0)</f>
        <v>0</v>
      </c>
      <c r="X521">
        <f>IF(AND(P521&gt;='World Hubbert'!$P$9,P520&lt;'World Hubbert'!$P$9),'Data 1'!M521,0)</f>
        <v>0</v>
      </c>
    </row>
    <row r="522" spans="13:24">
      <c r="M522">
        <f t="shared" si="54"/>
        <v>519</v>
      </c>
      <c r="N522">
        <f>MAX('World Hubbert'!$N$17*(1-(M522/'World Hubbert'!$N$18))*M522,0)</f>
        <v>29.548400000000001</v>
      </c>
      <c r="O522">
        <f t="shared" si="58"/>
        <v>3.3842779981318787E-2</v>
      </c>
      <c r="P522">
        <f t="shared" si="55"/>
        <v>1988.7883092978243</v>
      </c>
      <c r="Q522">
        <f t="shared" si="59"/>
        <v>1988</v>
      </c>
      <c r="R522" s="25">
        <f t="shared" si="56"/>
        <v>29548.400000000001</v>
      </c>
      <c r="S522" s="25">
        <f t="shared" si="57"/>
        <v>0</v>
      </c>
      <c r="W522">
        <f>IF(AND(P522&gt;='World Hubbert'!$N$9,P521&lt;'World Hubbert'!$N$9),'Data 1'!M522,0)</f>
        <v>0</v>
      </c>
      <c r="X522">
        <f>IF(AND(P522&gt;='World Hubbert'!$P$9,P521&lt;'World Hubbert'!$P$9),'Data 1'!M522,0)</f>
        <v>0</v>
      </c>
    </row>
    <row r="523" spans="13:24">
      <c r="M523">
        <f t="shared" si="54"/>
        <v>520</v>
      </c>
      <c r="N523">
        <f>MAX('World Hubbert'!$N$17*(1-(M523/'World Hubbert'!$N$18))*M523,0)</f>
        <v>29.582222222222224</v>
      </c>
      <c r="O523">
        <f t="shared" si="58"/>
        <v>3.3804086538461536E-2</v>
      </c>
      <c r="P523">
        <f t="shared" si="55"/>
        <v>1988.8221133843629</v>
      </c>
      <c r="Q523">
        <f t="shared" si="59"/>
        <v>1988</v>
      </c>
      <c r="R523" s="25">
        <f t="shared" si="56"/>
        <v>29582.222222222223</v>
      </c>
      <c r="S523" s="25">
        <f t="shared" si="57"/>
        <v>0</v>
      </c>
      <c r="W523">
        <f>IF(AND(P523&gt;='World Hubbert'!$N$9,P522&lt;'World Hubbert'!$N$9),'Data 1'!M523,0)</f>
        <v>0</v>
      </c>
      <c r="X523">
        <f>IF(AND(P523&gt;='World Hubbert'!$P$9,P522&lt;'World Hubbert'!$P$9),'Data 1'!M523,0)</f>
        <v>0</v>
      </c>
    </row>
    <row r="524" spans="13:24">
      <c r="M524">
        <f t="shared" si="54"/>
        <v>521</v>
      </c>
      <c r="N524">
        <f>MAX('World Hubbert'!$N$17*(1-(M524/'World Hubbert'!$N$18))*M524,0)</f>
        <v>29.615955555555558</v>
      </c>
      <c r="O524">
        <f t="shared" si="58"/>
        <v>3.3765582816469797E-2</v>
      </c>
      <c r="P524">
        <f t="shared" si="55"/>
        <v>1988.8558789671793</v>
      </c>
      <c r="Q524">
        <f t="shared" si="59"/>
        <v>1988</v>
      </c>
      <c r="R524" s="25">
        <f t="shared" si="56"/>
        <v>29615.95555555556</v>
      </c>
      <c r="S524" s="25">
        <f t="shared" si="57"/>
        <v>0</v>
      </c>
      <c r="W524">
        <f>IF(AND(P524&gt;='World Hubbert'!$N$9,P523&lt;'World Hubbert'!$N$9),'Data 1'!M524,0)</f>
        <v>0</v>
      </c>
      <c r="X524">
        <f>IF(AND(P524&gt;='World Hubbert'!$P$9,P523&lt;'World Hubbert'!$P$9),'Data 1'!M524,0)</f>
        <v>0</v>
      </c>
    </row>
    <row r="525" spans="13:24">
      <c r="M525">
        <f t="shared" si="54"/>
        <v>522</v>
      </c>
      <c r="N525">
        <f>MAX('World Hubbert'!$N$17*(1-(M525/'World Hubbert'!$N$18))*M525,0)</f>
        <v>29.6496</v>
      </c>
      <c r="O525">
        <f t="shared" si="58"/>
        <v>3.372726782148832E-2</v>
      </c>
      <c r="P525">
        <f t="shared" si="55"/>
        <v>1988.8896062350007</v>
      </c>
      <c r="Q525">
        <f t="shared" si="59"/>
        <v>1988</v>
      </c>
      <c r="R525" s="25">
        <f t="shared" si="56"/>
        <v>29649.599999999999</v>
      </c>
      <c r="S525" s="25">
        <f t="shared" si="57"/>
        <v>0</v>
      </c>
      <c r="W525">
        <f>IF(AND(P525&gt;='World Hubbert'!$N$9,P524&lt;'World Hubbert'!$N$9),'Data 1'!M525,0)</f>
        <v>0</v>
      </c>
      <c r="X525">
        <f>IF(AND(P525&gt;='World Hubbert'!$P$9,P524&lt;'World Hubbert'!$P$9),'Data 1'!M525,0)</f>
        <v>0</v>
      </c>
    </row>
    <row r="526" spans="13:24">
      <c r="M526">
        <f t="shared" si="54"/>
        <v>523</v>
      </c>
      <c r="N526">
        <f>MAX('World Hubbert'!$N$17*(1-(M526/'World Hubbert'!$N$18))*M526,0)</f>
        <v>29.683155555555558</v>
      </c>
      <c r="O526">
        <f t="shared" si="58"/>
        <v>3.3689140567564689E-2</v>
      </c>
      <c r="P526">
        <f t="shared" si="55"/>
        <v>1988.9232953755682</v>
      </c>
      <c r="Q526">
        <f t="shared" si="59"/>
        <v>1988</v>
      </c>
      <c r="R526" s="25">
        <f t="shared" si="56"/>
        <v>29683.155555555557</v>
      </c>
      <c r="S526" s="25">
        <f t="shared" si="57"/>
        <v>0</v>
      </c>
      <c r="W526">
        <f>IF(AND(P526&gt;='World Hubbert'!$N$9,P525&lt;'World Hubbert'!$N$9),'Data 1'!M526,0)</f>
        <v>0</v>
      </c>
      <c r="X526">
        <f>IF(AND(P526&gt;='World Hubbert'!$P$9,P525&lt;'World Hubbert'!$P$9),'Data 1'!M526,0)</f>
        <v>0</v>
      </c>
    </row>
    <row r="527" spans="13:24">
      <c r="M527">
        <f t="shared" si="54"/>
        <v>524</v>
      </c>
      <c r="N527">
        <f>MAX('World Hubbert'!$N$17*(1-(M527/'World Hubbert'!$N$18))*M527,0)</f>
        <v>29.716622222222224</v>
      </c>
      <c r="O527">
        <f t="shared" si="58"/>
        <v>3.3651200076575176E-2</v>
      </c>
      <c r="P527">
        <f t="shared" si="55"/>
        <v>1988.9569465756447</v>
      </c>
      <c r="Q527">
        <f t="shared" si="59"/>
        <v>1988</v>
      </c>
      <c r="R527" s="25">
        <f t="shared" si="56"/>
        <v>29716.622222222224</v>
      </c>
      <c r="S527" s="25">
        <f t="shared" si="57"/>
        <v>0</v>
      </c>
      <c r="W527">
        <f>IF(AND(P527&gt;='World Hubbert'!$N$9,P526&lt;'World Hubbert'!$N$9),'Data 1'!M527,0)</f>
        <v>0</v>
      </c>
      <c r="X527">
        <f>IF(AND(P527&gt;='World Hubbert'!$P$9,P526&lt;'World Hubbert'!$P$9),'Data 1'!M527,0)</f>
        <v>0</v>
      </c>
    </row>
    <row r="528" spans="13:24">
      <c r="M528">
        <f t="shared" si="54"/>
        <v>525</v>
      </c>
      <c r="N528">
        <f>MAX('World Hubbert'!$N$17*(1-(M528/'World Hubbert'!$N$18))*M528,0)</f>
        <v>29.75</v>
      </c>
      <c r="O528">
        <f t="shared" si="58"/>
        <v>3.3613445378151259E-2</v>
      </c>
      <c r="P528">
        <f t="shared" si="55"/>
        <v>1988.9905600210229</v>
      </c>
      <c r="Q528">
        <f t="shared" si="59"/>
        <v>1988</v>
      </c>
      <c r="R528" s="25">
        <f t="shared" si="56"/>
        <v>29750</v>
      </c>
      <c r="S528" s="25">
        <f t="shared" si="57"/>
        <v>0</v>
      </c>
      <c r="W528">
        <f>IF(AND(P528&gt;='World Hubbert'!$N$9,P527&lt;'World Hubbert'!$N$9),'Data 1'!M528,0)</f>
        <v>0</v>
      </c>
      <c r="X528">
        <f>IF(AND(P528&gt;='World Hubbert'!$P$9,P527&lt;'World Hubbert'!$P$9),'Data 1'!M528,0)</f>
        <v>0</v>
      </c>
    </row>
    <row r="529" spans="13:24">
      <c r="M529">
        <f t="shared" si="54"/>
        <v>526</v>
      </c>
      <c r="N529">
        <f>MAX('World Hubbert'!$N$17*(1-(M529/'World Hubbert'!$N$18))*M529,0)</f>
        <v>29.78328888888889</v>
      </c>
      <c r="O529">
        <f t="shared" si="58"/>
        <v>3.3575875509607174E-2</v>
      </c>
      <c r="P529">
        <f t="shared" si="55"/>
        <v>1989.0241358965325</v>
      </c>
      <c r="Q529">
        <f t="shared" si="59"/>
        <v>1989</v>
      </c>
      <c r="R529" s="25">
        <f t="shared" si="56"/>
        <v>29783.288888888892</v>
      </c>
      <c r="S529" s="25">
        <f t="shared" si="57"/>
        <v>0</v>
      </c>
      <c r="W529">
        <f>IF(AND(P529&gt;='World Hubbert'!$N$9,P528&lt;'World Hubbert'!$N$9),'Data 1'!M529,0)</f>
        <v>0</v>
      </c>
      <c r="X529">
        <f>IF(AND(P529&gt;='World Hubbert'!$P$9,P528&lt;'World Hubbert'!$P$9),'Data 1'!M529,0)</f>
        <v>0</v>
      </c>
    </row>
    <row r="530" spans="13:24">
      <c r="M530">
        <f t="shared" si="54"/>
        <v>527</v>
      </c>
      <c r="N530">
        <f>MAX('World Hubbert'!$N$17*(1-(M530/'World Hubbert'!$N$18))*M530,0)</f>
        <v>29.816488888888887</v>
      </c>
      <c r="O530">
        <f t="shared" si="58"/>
        <v>3.3538489515868179E-2</v>
      </c>
      <c r="P530">
        <f t="shared" si="55"/>
        <v>1989.0576743860483</v>
      </c>
      <c r="Q530">
        <f t="shared" si="59"/>
        <v>1989</v>
      </c>
      <c r="R530" s="25">
        <f t="shared" si="56"/>
        <v>29816.488888888889</v>
      </c>
      <c r="S530" s="25">
        <f t="shared" si="57"/>
        <v>0</v>
      </c>
      <c r="W530">
        <f>IF(AND(P530&gt;='World Hubbert'!$N$9,P529&lt;'World Hubbert'!$N$9),'Data 1'!M530,0)</f>
        <v>0</v>
      </c>
      <c r="X530">
        <f>IF(AND(P530&gt;='World Hubbert'!$P$9,P529&lt;'World Hubbert'!$P$9),'Data 1'!M530,0)</f>
        <v>0</v>
      </c>
    </row>
    <row r="531" spans="13:24">
      <c r="M531">
        <f t="shared" si="54"/>
        <v>528</v>
      </c>
      <c r="N531">
        <f>MAX('World Hubbert'!$N$17*(1-(M531/'World Hubbert'!$N$18))*M531,0)</f>
        <v>29.849599999999999</v>
      </c>
      <c r="O531">
        <f t="shared" si="58"/>
        <v>3.3501286449399661E-2</v>
      </c>
      <c r="P531">
        <f t="shared" si="55"/>
        <v>1989.0911756724977</v>
      </c>
      <c r="Q531">
        <f t="shared" si="59"/>
        <v>1989</v>
      </c>
      <c r="R531" s="25">
        <f t="shared" si="56"/>
        <v>29849.599999999999</v>
      </c>
      <c r="S531" s="25">
        <f t="shared" si="57"/>
        <v>0</v>
      </c>
      <c r="W531">
        <f>IF(AND(P531&gt;='World Hubbert'!$N$9,P530&lt;'World Hubbert'!$N$9),'Data 1'!M531,0)</f>
        <v>0</v>
      </c>
      <c r="X531">
        <f>IF(AND(P531&gt;='World Hubbert'!$P$9,P530&lt;'World Hubbert'!$P$9),'Data 1'!M531,0)</f>
        <v>0</v>
      </c>
    </row>
    <row r="532" spans="13:24">
      <c r="M532">
        <f t="shared" si="54"/>
        <v>529</v>
      </c>
      <c r="N532">
        <f>MAX('World Hubbert'!$N$17*(1-(M532/'World Hubbert'!$N$18))*M532,0)</f>
        <v>29.882622222222224</v>
      </c>
      <c r="O532">
        <f t="shared" si="58"/>
        <v>3.3464265370137081E-2</v>
      </c>
      <c r="P532">
        <f t="shared" si="55"/>
        <v>1989.1246399378679</v>
      </c>
      <c r="Q532">
        <f t="shared" si="59"/>
        <v>1989</v>
      </c>
      <c r="R532" s="25">
        <f t="shared" si="56"/>
        <v>29882.622222222224</v>
      </c>
      <c r="S532" s="25">
        <f t="shared" si="57"/>
        <v>0</v>
      </c>
      <c r="W532">
        <f>IF(AND(P532&gt;='World Hubbert'!$N$9,P531&lt;'World Hubbert'!$N$9),'Data 1'!M532,0)</f>
        <v>0</v>
      </c>
      <c r="X532">
        <f>IF(AND(P532&gt;='World Hubbert'!$P$9,P531&lt;'World Hubbert'!$P$9),'Data 1'!M532,0)</f>
        <v>0</v>
      </c>
    </row>
    <row r="533" spans="13:24">
      <c r="M533">
        <f t="shared" si="54"/>
        <v>530</v>
      </c>
      <c r="N533">
        <f>MAX('World Hubbert'!$N$17*(1-(M533/'World Hubbert'!$N$18))*M533,0)</f>
        <v>29.915555555555553</v>
      </c>
      <c r="O533">
        <f t="shared" si="58"/>
        <v>3.3427425345416734E-2</v>
      </c>
      <c r="P533">
        <f t="shared" si="55"/>
        <v>1989.1580673632134</v>
      </c>
      <c r="Q533">
        <f t="shared" si="59"/>
        <v>1989</v>
      </c>
      <c r="R533" s="25">
        <f t="shared" si="56"/>
        <v>29915.555555555555</v>
      </c>
      <c r="S533" s="25">
        <f t="shared" si="57"/>
        <v>0</v>
      </c>
      <c r="W533">
        <f>IF(AND(P533&gt;='World Hubbert'!$N$9,P532&lt;'World Hubbert'!$N$9),'Data 1'!M533,0)</f>
        <v>0</v>
      </c>
      <c r="X533">
        <f>IF(AND(P533&gt;='World Hubbert'!$P$9,P532&lt;'World Hubbert'!$P$9),'Data 1'!M533,0)</f>
        <v>0</v>
      </c>
    </row>
    <row r="534" spans="13:24">
      <c r="M534">
        <f t="shared" si="54"/>
        <v>531</v>
      </c>
      <c r="N534">
        <f>MAX('World Hubbert'!$N$17*(1-(M534/'World Hubbert'!$N$18))*M534,0)</f>
        <v>29.948400000000003</v>
      </c>
      <c r="O534">
        <f t="shared" si="58"/>
        <v>3.339076544990717E-2</v>
      </c>
      <c r="P534">
        <f t="shared" si="55"/>
        <v>1989.1914581286633</v>
      </c>
      <c r="Q534">
        <f t="shared" si="59"/>
        <v>1989</v>
      </c>
      <c r="R534" s="25">
        <f t="shared" si="56"/>
        <v>29948.400000000001</v>
      </c>
      <c r="S534" s="25">
        <f t="shared" si="57"/>
        <v>0</v>
      </c>
      <c r="W534">
        <f>IF(AND(P534&gt;='World Hubbert'!$N$9,P533&lt;'World Hubbert'!$N$9),'Data 1'!M534,0)</f>
        <v>0</v>
      </c>
      <c r="X534">
        <f>IF(AND(P534&gt;='World Hubbert'!$P$9,P533&lt;'World Hubbert'!$P$9),'Data 1'!M534,0)</f>
        <v>0</v>
      </c>
    </row>
    <row r="535" spans="13:24">
      <c r="M535">
        <f t="shared" si="54"/>
        <v>532</v>
      </c>
      <c r="N535">
        <f>MAX('World Hubbert'!$N$17*(1-(M535/'World Hubbert'!$N$18))*M535,0)</f>
        <v>29.981155555555556</v>
      </c>
      <c r="O535">
        <f t="shared" si="58"/>
        <v>3.3354284765541614E-2</v>
      </c>
      <c r="P535">
        <f t="shared" si="55"/>
        <v>1989.2248124134287</v>
      </c>
      <c r="Q535">
        <f t="shared" si="59"/>
        <v>1989</v>
      </c>
      <c r="R535" s="25">
        <f t="shared" si="56"/>
        <v>29981.155555555557</v>
      </c>
      <c r="S535" s="25">
        <f t="shared" si="57"/>
        <v>0</v>
      </c>
      <c r="W535">
        <f>IF(AND(P535&gt;='World Hubbert'!$N$9,P534&lt;'World Hubbert'!$N$9),'Data 1'!M535,0)</f>
        <v>0</v>
      </c>
      <c r="X535">
        <f>IF(AND(P535&gt;='World Hubbert'!$P$9,P534&lt;'World Hubbert'!$P$9),'Data 1'!M535,0)</f>
        <v>0</v>
      </c>
    </row>
    <row r="536" spans="13:24">
      <c r="M536">
        <f t="shared" si="54"/>
        <v>533</v>
      </c>
      <c r="N536">
        <f>MAX('World Hubbert'!$N$17*(1-(M536/'World Hubbert'!$N$18))*M536,0)</f>
        <v>30.01382222222222</v>
      </c>
      <c r="O536">
        <f t="shared" si="58"/>
        <v>3.3317982381450915E-2</v>
      </c>
      <c r="P536">
        <f t="shared" si="55"/>
        <v>1989.2581303958102</v>
      </c>
      <c r="Q536">
        <f t="shared" si="59"/>
        <v>1989</v>
      </c>
      <c r="R536" s="25">
        <f t="shared" si="56"/>
        <v>30013.822222222221</v>
      </c>
      <c r="S536" s="25">
        <f t="shared" si="57"/>
        <v>0</v>
      </c>
      <c r="W536">
        <f>IF(AND(P536&gt;='World Hubbert'!$N$9,P535&lt;'World Hubbert'!$N$9),'Data 1'!M536,0)</f>
        <v>0</v>
      </c>
      <c r="X536">
        <f>IF(AND(P536&gt;='World Hubbert'!$P$9,P535&lt;'World Hubbert'!$P$9),'Data 1'!M536,0)</f>
        <v>0</v>
      </c>
    </row>
    <row r="537" spans="13:24">
      <c r="M537">
        <f t="shared" si="54"/>
        <v>534</v>
      </c>
      <c r="N537">
        <f>MAX('World Hubbert'!$N$17*(1-(M537/'World Hubbert'!$N$18))*M537,0)</f>
        <v>30.046400000000002</v>
      </c>
      <c r="O537">
        <f t="shared" si="58"/>
        <v>3.3281857393897434E-2</v>
      </c>
      <c r="P537">
        <f t="shared" si="55"/>
        <v>1989.291412253204</v>
      </c>
      <c r="Q537">
        <f t="shared" si="59"/>
        <v>1989</v>
      </c>
      <c r="R537" s="25">
        <f t="shared" si="56"/>
        <v>30046.400000000001</v>
      </c>
      <c r="S537" s="25">
        <f t="shared" si="57"/>
        <v>0</v>
      </c>
      <c r="W537">
        <f>IF(AND(P537&gt;='World Hubbert'!$N$9,P536&lt;'World Hubbert'!$N$9),'Data 1'!M537,0)</f>
        <v>0</v>
      </c>
      <c r="X537">
        <f>IF(AND(P537&gt;='World Hubbert'!$P$9,P536&lt;'World Hubbert'!$P$9),'Data 1'!M537,0)</f>
        <v>0</v>
      </c>
    </row>
    <row r="538" spans="13:24">
      <c r="M538">
        <f t="shared" si="54"/>
        <v>535</v>
      </c>
      <c r="N538">
        <f>MAX('World Hubbert'!$N$17*(1-(M538/'World Hubbert'!$N$18))*M538,0)</f>
        <v>30.078888888888891</v>
      </c>
      <c r="O538">
        <f t="shared" si="58"/>
        <v>3.3245908906209598E-2</v>
      </c>
      <c r="P538">
        <f t="shared" si="55"/>
        <v>1989.3246581621102</v>
      </c>
      <c r="Q538">
        <f t="shared" si="59"/>
        <v>1989</v>
      </c>
      <c r="R538" s="25">
        <f t="shared" si="56"/>
        <v>30078.888888888891</v>
      </c>
      <c r="S538" s="25">
        <f t="shared" si="57"/>
        <v>0</v>
      </c>
      <c r="W538">
        <f>IF(AND(P538&gt;='World Hubbert'!$N$9,P537&lt;'World Hubbert'!$N$9),'Data 1'!M538,0)</f>
        <v>0</v>
      </c>
      <c r="X538">
        <f>IF(AND(P538&gt;='World Hubbert'!$P$9,P537&lt;'World Hubbert'!$P$9),'Data 1'!M538,0)</f>
        <v>0</v>
      </c>
    </row>
    <row r="539" spans="13:24">
      <c r="M539">
        <f t="shared" si="54"/>
        <v>536</v>
      </c>
      <c r="N539">
        <f>MAX('World Hubbert'!$N$17*(1-(M539/'World Hubbert'!$N$18))*M539,0)</f>
        <v>30.111288888888893</v>
      </c>
      <c r="O539">
        <f t="shared" si="58"/>
        <v>3.3210136028717169E-2</v>
      </c>
      <c r="P539">
        <f t="shared" si="55"/>
        <v>1989.3578682981388</v>
      </c>
      <c r="Q539">
        <f t="shared" si="59"/>
        <v>1989</v>
      </c>
      <c r="R539" s="25">
        <f t="shared" si="56"/>
        <v>30111.288888888892</v>
      </c>
      <c r="S539" s="25">
        <f t="shared" si="57"/>
        <v>0</v>
      </c>
      <c r="W539">
        <f>IF(AND(P539&gt;='World Hubbert'!$N$9,P538&lt;'World Hubbert'!$N$9),'Data 1'!M539,0)</f>
        <v>0</v>
      </c>
      <c r="X539">
        <f>IF(AND(P539&gt;='World Hubbert'!$P$9,P538&lt;'World Hubbert'!$P$9),'Data 1'!M539,0)</f>
        <v>0</v>
      </c>
    </row>
    <row r="540" spans="13:24">
      <c r="M540">
        <f t="shared" si="54"/>
        <v>537</v>
      </c>
      <c r="N540">
        <f>MAX('World Hubbert'!$N$17*(1-(M540/'World Hubbert'!$N$18))*M540,0)</f>
        <v>30.143599999999999</v>
      </c>
      <c r="O540">
        <f t="shared" si="58"/>
        <v>3.3174537878687349E-2</v>
      </c>
      <c r="P540">
        <f t="shared" si="55"/>
        <v>1989.3910428360175</v>
      </c>
      <c r="Q540">
        <f t="shared" si="59"/>
        <v>1989</v>
      </c>
      <c r="R540" s="25">
        <f t="shared" si="56"/>
        <v>30143.599999999999</v>
      </c>
      <c r="S540" s="25">
        <f t="shared" si="57"/>
        <v>0</v>
      </c>
      <c r="W540">
        <f>IF(AND(P540&gt;='World Hubbert'!$N$9,P539&lt;'World Hubbert'!$N$9),'Data 1'!M540,0)</f>
        <v>0</v>
      </c>
      <c r="X540">
        <f>IF(AND(P540&gt;='World Hubbert'!$P$9,P539&lt;'World Hubbert'!$P$9),'Data 1'!M540,0)</f>
        <v>0</v>
      </c>
    </row>
    <row r="541" spans="13:24">
      <c r="M541">
        <f t="shared" si="54"/>
        <v>538</v>
      </c>
      <c r="N541">
        <f>MAX('World Hubbert'!$N$17*(1-(M541/'World Hubbert'!$N$18))*M541,0)</f>
        <v>30.175822222222223</v>
      </c>
      <c r="O541">
        <f t="shared" si="58"/>
        <v>3.3139113580261462E-2</v>
      </c>
      <c r="P541">
        <f t="shared" si="55"/>
        <v>1989.4241819495978</v>
      </c>
      <c r="Q541">
        <f t="shared" si="59"/>
        <v>1989</v>
      </c>
      <c r="R541" s="25">
        <f t="shared" si="56"/>
        <v>30175.822222222225</v>
      </c>
      <c r="S541" s="25">
        <f t="shared" si="57"/>
        <v>0</v>
      </c>
      <c r="W541">
        <f>IF(AND(P541&gt;='World Hubbert'!$N$9,P540&lt;'World Hubbert'!$N$9),'Data 1'!M541,0)</f>
        <v>0</v>
      </c>
      <c r="X541">
        <f>IF(AND(P541&gt;='World Hubbert'!$P$9,P540&lt;'World Hubbert'!$P$9),'Data 1'!M541,0)</f>
        <v>0</v>
      </c>
    </row>
    <row r="542" spans="13:24">
      <c r="M542">
        <f t="shared" si="54"/>
        <v>539</v>
      </c>
      <c r="N542">
        <f>MAX('World Hubbert'!$N$17*(1-(M542/'World Hubbert'!$N$18))*M542,0)</f>
        <v>30.207955555555561</v>
      </c>
      <c r="O542">
        <f t="shared" si="58"/>
        <v>3.310386226439245E-2</v>
      </c>
      <c r="P542">
        <f t="shared" si="55"/>
        <v>1989.4572858118622</v>
      </c>
      <c r="Q542">
        <f t="shared" si="59"/>
        <v>1989</v>
      </c>
      <c r="R542" s="25">
        <f t="shared" si="56"/>
        <v>30207.95555555556</v>
      </c>
      <c r="S542" s="25">
        <f t="shared" si="57"/>
        <v>0</v>
      </c>
      <c r="W542">
        <f>IF(AND(P542&gt;='World Hubbert'!$N$9,P541&lt;'World Hubbert'!$N$9),'Data 1'!M542,0)</f>
        <v>0</v>
      </c>
      <c r="X542">
        <f>IF(AND(P542&gt;='World Hubbert'!$P$9,P541&lt;'World Hubbert'!$P$9),'Data 1'!M542,0)</f>
        <v>0</v>
      </c>
    </row>
    <row r="543" spans="13:24">
      <c r="M543">
        <f t="shared" si="54"/>
        <v>540</v>
      </c>
      <c r="N543">
        <f>MAX('World Hubbert'!$N$17*(1-(M543/'World Hubbert'!$N$18))*M543,0)</f>
        <v>30.24</v>
      </c>
      <c r="O543">
        <f t="shared" si="58"/>
        <v>3.3068783068783074E-2</v>
      </c>
      <c r="P543">
        <f t="shared" si="55"/>
        <v>1989.490354594931</v>
      </c>
      <c r="Q543">
        <f t="shared" si="59"/>
        <v>1989</v>
      </c>
      <c r="R543" s="25">
        <f t="shared" si="56"/>
        <v>30240</v>
      </c>
      <c r="S543" s="25">
        <f t="shared" si="57"/>
        <v>0</v>
      </c>
      <c r="W543">
        <f>IF(AND(P543&gt;='World Hubbert'!$N$9,P542&lt;'World Hubbert'!$N$9),'Data 1'!M543,0)</f>
        <v>0</v>
      </c>
      <c r="X543">
        <f>IF(AND(P543&gt;='World Hubbert'!$P$9,P542&lt;'World Hubbert'!$P$9),'Data 1'!M543,0)</f>
        <v>0</v>
      </c>
    </row>
    <row r="544" spans="13:24">
      <c r="M544">
        <f t="shared" si="54"/>
        <v>541</v>
      </c>
      <c r="N544">
        <f>MAX('World Hubbert'!$N$17*(1-(M544/'World Hubbert'!$N$18))*M544,0)</f>
        <v>30.271955555555557</v>
      </c>
      <c r="O544">
        <f t="shared" si="58"/>
        <v>3.3033875137824666E-2</v>
      </c>
      <c r="P544">
        <f t="shared" si="55"/>
        <v>1989.5233884700688</v>
      </c>
      <c r="Q544">
        <f t="shared" si="59"/>
        <v>1989</v>
      </c>
      <c r="R544" s="25">
        <f t="shared" si="56"/>
        <v>30271.955555555556</v>
      </c>
      <c r="S544" s="25">
        <f t="shared" si="57"/>
        <v>0</v>
      </c>
      <c r="W544">
        <f>IF(AND(P544&gt;='World Hubbert'!$N$9,P543&lt;'World Hubbert'!$N$9),'Data 1'!M544,0)</f>
        <v>0</v>
      </c>
      <c r="X544">
        <f>IF(AND(P544&gt;='World Hubbert'!$P$9,P543&lt;'World Hubbert'!$P$9),'Data 1'!M544,0)</f>
        <v>0</v>
      </c>
    </row>
    <row r="545" spans="13:24">
      <c r="M545">
        <f t="shared" si="54"/>
        <v>542</v>
      </c>
      <c r="N545">
        <f>MAX('World Hubbert'!$N$17*(1-(M545/'World Hubbert'!$N$18))*M545,0)</f>
        <v>30.303822222222223</v>
      </c>
      <c r="O545">
        <f t="shared" si="58"/>
        <v>3.2999137622536798E-2</v>
      </c>
      <c r="P545">
        <f t="shared" si="55"/>
        <v>1989.5563876076912</v>
      </c>
      <c r="Q545">
        <f t="shared" si="59"/>
        <v>1989</v>
      </c>
      <c r="R545" s="25">
        <f t="shared" si="56"/>
        <v>30303.822222222225</v>
      </c>
      <c r="S545" s="25">
        <f t="shared" si="57"/>
        <v>0</v>
      </c>
      <c r="W545">
        <f>IF(AND(P545&gt;='World Hubbert'!$N$9,P544&lt;'World Hubbert'!$N$9),'Data 1'!M545,0)</f>
        <v>0</v>
      </c>
      <c r="X545">
        <f>IF(AND(P545&gt;='World Hubbert'!$P$9,P544&lt;'World Hubbert'!$P$9),'Data 1'!M545,0)</f>
        <v>0</v>
      </c>
    </row>
    <row r="546" spans="13:24">
      <c r="M546">
        <f t="shared" si="54"/>
        <v>543</v>
      </c>
      <c r="N546">
        <f>MAX('World Hubbert'!$N$17*(1-(M546/'World Hubbert'!$N$18))*M546,0)</f>
        <v>30.335599999999996</v>
      </c>
      <c r="O546">
        <f t="shared" si="58"/>
        <v>3.2964569680507393E-2</v>
      </c>
      <c r="P546">
        <f t="shared" si="55"/>
        <v>1989.5893521773717</v>
      </c>
      <c r="Q546">
        <f t="shared" si="59"/>
        <v>1989</v>
      </c>
      <c r="R546" s="25">
        <f t="shared" si="56"/>
        <v>30335.599999999995</v>
      </c>
      <c r="S546" s="25">
        <f t="shared" si="57"/>
        <v>0</v>
      </c>
      <c r="W546">
        <f>IF(AND(P546&gt;='World Hubbert'!$N$9,P545&lt;'World Hubbert'!$N$9),'Data 1'!M546,0)</f>
        <v>0</v>
      </c>
      <c r="X546">
        <f>IF(AND(P546&gt;='World Hubbert'!$P$9,P545&lt;'World Hubbert'!$P$9),'Data 1'!M546,0)</f>
        <v>0</v>
      </c>
    </row>
    <row r="547" spans="13:24">
      <c r="M547">
        <f t="shared" si="54"/>
        <v>544</v>
      </c>
      <c r="N547">
        <f>MAX('World Hubbert'!$N$17*(1-(M547/'World Hubbert'!$N$18))*M547,0)</f>
        <v>30.36728888888889</v>
      </c>
      <c r="O547">
        <f t="shared" si="58"/>
        <v>3.2930170475833645E-2</v>
      </c>
      <c r="P547">
        <f t="shared" si="55"/>
        <v>1989.6222823478474</v>
      </c>
      <c r="Q547">
        <f t="shared" si="59"/>
        <v>1989</v>
      </c>
      <c r="R547" s="25">
        <f t="shared" si="56"/>
        <v>30367.288888888888</v>
      </c>
      <c r="S547" s="25">
        <f t="shared" si="57"/>
        <v>0</v>
      </c>
      <c r="W547">
        <f>IF(AND(P547&gt;='World Hubbert'!$N$9,P546&lt;'World Hubbert'!$N$9),'Data 1'!M547,0)</f>
        <v>0</v>
      </c>
      <c r="X547">
        <f>IF(AND(P547&gt;='World Hubbert'!$P$9,P546&lt;'World Hubbert'!$P$9),'Data 1'!M547,0)</f>
        <v>0</v>
      </c>
    </row>
    <row r="548" spans="13:24">
      <c r="M548">
        <f t="shared" si="54"/>
        <v>545</v>
      </c>
      <c r="N548">
        <f>MAX('World Hubbert'!$N$17*(1-(M548/'World Hubbert'!$N$18))*M548,0)</f>
        <v>30.398888888888887</v>
      </c>
      <c r="O548">
        <f t="shared" si="58"/>
        <v>3.2895939179063562E-2</v>
      </c>
      <c r="P548">
        <f t="shared" si="55"/>
        <v>1989.6551782870265</v>
      </c>
      <c r="Q548">
        <f t="shared" si="59"/>
        <v>1989</v>
      </c>
      <c r="R548" s="25">
        <f t="shared" si="56"/>
        <v>30398.888888888887</v>
      </c>
      <c r="S548" s="25">
        <f t="shared" si="57"/>
        <v>0</v>
      </c>
      <c r="W548">
        <f>IF(AND(P548&gt;='World Hubbert'!$N$9,P547&lt;'World Hubbert'!$N$9),'Data 1'!M548,0)</f>
        <v>0</v>
      </c>
      <c r="X548">
        <f>IF(AND(P548&gt;='World Hubbert'!$P$9,P547&lt;'World Hubbert'!$P$9),'Data 1'!M548,0)</f>
        <v>0</v>
      </c>
    </row>
    <row r="549" spans="13:24">
      <c r="M549">
        <f t="shared" si="54"/>
        <v>546</v>
      </c>
      <c r="N549">
        <f>MAX('World Hubbert'!$N$17*(1-(M549/'World Hubbert'!$N$18))*M549,0)</f>
        <v>30.430400000000002</v>
      </c>
      <c r="O549">
        <f t="shared" si="58"/>
        <v>3.2861874967138126E-2</v>
      </c>
      <c r="P549">
        <f t="shared" si="55"/>
        <v>1989.6880401619937</v>
      </c>
      <c r="Q549">
        <f t="shared" si="59"/>
        <v>1989</v>
      </c>
      <c r="R549" s="25">
        <f t="shared" si="56"/>
        <v>30430.400000000001</v>
      </c>
      <c r="S549" s="25">
        <f t="shared" si="57"/>
        <v>0</v>
      </c>
      <c r="W549">
        <f>IF(AND(P549&gt;='World Hubbert'!$N$9,P548&lt;'World Hubbert'!$N$9),'Data 1'!M549,0)</f>
        <v>0</v>
      </c>
      <c r="X549">
        <f>IF(AND(P549&gt;='World Hubbert'!$P$9,P548&lt;'World Hubbert'!$P$9),'Data 1'!M549,0)</f>
        <v>0</v>
      </c>
    </row>
    <row r="550" spans="13:24">
      <c r="M550">
        <f t="shared" si="54"/>
        <v>547</v>
      </c>
      <c r="N550">
        <f>MAX('World Hubbert'!$N$17*(1-(M550/'World Hubbert'!$N$18))*M550,0)</f>
        <v>30.461822222222224</v>
      </c>
      <c r="O550">
        <f t="shared" si="58"/>
        <v>3.2827977023334121E-2</v>
      </c>
      <c r="P550">
        <f t="shared" si="55"/>
        <v>1989.7208681390171</v>
      </c>
      <c r="Q550">
        <f t="shared" si="59"/>
        <v>1989</v>
      </c>
      <c r="R550" s="25">
        <f t="shared" si="56"/>
        <v>30461.822222222225</v>
      </c>
      <c r="S550" s="25">
        <f t="shared" si="57"/>
        <v>0</v>
      </c>
      <c r="W550">
        <f>IF(AND(P550&gt;='World Hubbert'!$N$9,P549&lt;'World Hubbert'!$N$9),'Data 1'!M550,0)</f>
        <v>0</v>
      </c>
      <c r="X550">
        <f>IF(AND(P550&gt;='World Hubbert'!$P$9,P549&lt;'World Hubbert'!$P$9),'Data 1'!M550,0)</f>
        <v>0</v>
      </c>
    </row>
    <row r="551" spans="13:24">
      <c r="M551">
        <f t="shared" si="54"/>
        <v>548</v>
      </c>
      <c r="N551">
        <f>MAX('World Hubbert'!$N$17*(1-(M551/'World Hubbert'!$N$18))*M551,0)</f>
        <v>30.493155555555553</v>
      </c>
      <c r="O551">
        <f t="shared" si="58"/>
        <v>3.2794244537207626E-2</v>
      </c>
      <c r="P551">
        <f t="shared" si="55"/>
        <v>1989.7536623835542</v>
      </c>
      <c r="Q551">
        <f t="shared" si="59"/>
        <v>1989</v>
      </c>
      <c r="R551" s="25">
        <f t="shared" si="56"/>
        <v>30493.155555555553</v>
      </c>
      <c r="S551" s="25">
        <f t="shared" si="57"/>
        <v>0</v>
      </c>
      <c r="W551">
        <f>IF(AND(P551&gt;='World Hubbert'!$N$9,P550&lt;'World Hubbert'!$N$9),'Data 1'!M551,0)</f>
        <v>0</v>
      </c>
      <c r="X551">
        <f>IF(AND(P551&gt;='World Hubbert'!$P$9,P550&lt;'World Hubbert'!$P$9),'Data 1'!M551,0)</f>
        <v>0</v>
      </c>
    </row>
    <row r="552" spans="13:24">
      <c r="M552">
        <f t="shared" si="54"/>
        <v>549</v>
      </c>
      <c r="N552">
        <f>MAX('World Hubbert'!$N$17*(1-(M552/'World Hubbert'!$N$18))*M552,0)</f>
        <v>30.524400000000004</v>
      </c>
      <c r="O552">
        <f t="shared" si="58"/>
        <v>3.2760676704538007E-2</v>
      </c>
      <c r="P552">
        <f t="shared" si="55"/>
        <v>1989.7864230602588</v>
      </c>
      <c r="Q552">
        <f t="shared" si="59"/>
        <v>1989</v>
      </c>
      <c r="R552" s="25">
        <f t="shared" si="56"/>
        <v>30524.400000000005</v>
      </c>
      <c r="S552" s="25">
        <f t="shared" si="57"/>
        <v>0</v>
      </c>
      <c r="W552">
        <f>IF(AND(P552&gt;='World Hubbert'!$N$9,P551&lt;'World Hubbert'!$N$9),'Data 1'!M552,0)</f>
        <v>0</v>
      </c>
      <c r="X552">
        <f>IF(AND(P552&gt;='World Hubbert'!$P$9,P551&lt;'World Hubbert'!$P$9),'Data 1'!M552,0)</f>
        <v>0</v>
      </c>
    </row>
    <row r="553" spans="13:24">
      <c r="M553">
        <f t="shared" si="54"/>
        <v>550</v>
      </c>
      <c r="N553">
        <f>MAX('World Hubbert'!$N$17*(1-(M553/'World Hubbert'!$N$18))*M553,0)</f>
        <v>30.555555555555554</v>
      </c>
      <c r="O553">
        <f t="shared" si="58"/>
        <v>3.272727272727273E-2</v>
      </c>
      <c r="P553">
        <f t="shared" si="55"/>
        <v>1989.8191503329861</v>
      </c>
      <c r="Q553">
        <f t="shared" si="59"/>
        <v>1989</v>
      </c>
      <c r="R553" s="25">
        <f t="shared" si="56"/>
        <v>30555.555555555555</v>
      </c>
      <c r="S553" s="25">
        <f t="shared" si="57"/>
        <v>0</v>
      </c>
      <c r="W553">
        <f>IF(AND(P553&gt;='World Hubbert'!$N$9,P552&lt;'World Hubbert'!$N$9),'Data 1'!M553,0)</f>
        <v>0</v>
      </c>
      <c r="X553">
        <f>IF(AND(P553&gt;='World Hubbert'!$P$9,P552&lt;'World Hubbert'!$P$9),'Data 1'!M553,0)</f>
        <v>0</v>
      </c>
    </row>
    <row r="554" spans="13:24">
      <c r="M554">
        <f t="shared" si="54"/>
        <v>551</v>
      </c>
      <c r="N554">
        <f>MAX('World Hubbert'!$N$17*(1-(M554/'World Hubbert'!$N$18))*M554,0)</f>
        <v>30.586622222222225</v>
      </c>
      <c r="O554">
        <f t="shared" si="58"/>
        <v>3.2694031813472552E-2</v>
      </c>
      <c r="P554">
        <f t="shared" si="55"/>
        <v>1989.8518443647995</v>
      </c>
      <c r="Q554">
        <f t="shared" si="59"/>
        <v>1989</v>
      </c>
      <c r="R554" s="25">
        <f t="shared" si="56"/>
        <v>30586.622222222224</v>
      </c>
      <c r="S554" s="25">
        <f t="shared" si="57"/>
        <v>0</v>
      </c>
      <c r="W554">
        <f>IF(AND(P554&gt;='World Hubbert'!$N$9,P553&lt;'World Hubbert'!$N$9),'Data 1'!M554,0)</f>
        <v>0</v>
      </c>
      <c r="X554">
        <f>IF(AND(P554&gt;='World Hubbert'!$P$9,P553&lt;'World Hubbert'!$P$9),'Data 1'!M554,0)</f>
        <v>0</v>
      </c>
    </row>
    <row r="555" spans="13:24">
      <c r="M555">
        <f t="shared" si="54"/>
        <v>552</v>
      </c>
      <c r="N555">
        <f>MAX('World Hubbert'!$N$17*(1-(M555/'World Hubbert'!$N$18))*M555,0)</f>
        <v>30.617600000000003</v>
      </c>
      <c r="O555">
        <f t="shared" si="58"/>
        <v>3.2660953177257521E-2</v>
      </c>
      <c r="P555">
        <f t="shared" si="55"/>
        <v>1989.8845053179768</v>
      </c>
      <c r="Q555">
        <f t="shared" si="59"/>
        <v>1989</v>
      </c>
      <c r="R555" s="25">
        <f t="shared" si="56"/>
        <v>30617.600000000002</v>
      </c>
      <c r="S555" s="25">
        <f t="shared" si="57"/>
        <v>0</v>
      </c>
      <c r="W555">
        <f>IF(AND(P555&gt;='World Hubbert'!$N$9,P554&lt;'World Hubbert'!$N$9),'Data 1'!M555,0)</f>
        <v>0</v>
      </c>
      <c r="X555">
        <f>IF(AND(P555&gt;='World Hubbert'!$P$9,P554&lt;'World Hubbert'!$P$9),'Data 1'!M555,0)</f>
        <v>0</v>
      </c>
    </row>
    <row r="556" spans="13:24">
      <c r="M556">
        <f t="shared" si="54"/>
        <v>553</v>
      </c>
      <c r="N556">
        <f>MAX('World Hubbert'!$N$17*(1-(M556/'World Hubbert'!$N$18))*M556,0)</f>
        <v>30.648488888888888</v>
      </c>
      <c r="O556">
        <f t="shared" si="58"/>
        <v>3.2628036038753409E-2</v>
      </c>
      <c r="P556">
        <f t="shared" si="55"/>
        <v>1989.9171333540155</v>
      </c>
      <c r="Q556">
        <f t="shared" si="59"/>
        <v>1989</v>
      </c>
      <c r="R556" s="25">
        <f t="shared" si="56"/>
        <v>30648.488888888889</v>
      </c>
      <c r="S556" s="25">
        <f t="shared" si="57"/>
        <v>0</v>
      </c>
      <c r="W556">
        <f>IF(AND(P556&gt;='World Hubbert'!$N$9,P555&lt;'World Hubbert'!$N$9),'Data 1'!M556,0)</f>
        <v>0</v>
      </c>
      <c r="X556">
        <f>IF(AND(P556&gt;='World Hubbert'!$P$9,P555&lt;'World Hubbert'!$P$9),'Data 1'!M556,0)</f>
        <v>0</v>
      </c>
    </row>
    <row r="557" spans="13:24">
      <c r="M557">
        <f t="shared" si="54"/>
        <v>554</v>
      </c>
      <c r="N557">
        <f>MAX('World Hubbert'!$N$17*(1-(M557/'World Hubbert'!$N$18))*M557,0)</f>
        <v>30.679288888888891</v>
      </c>
      <c r="O557">
        <f t="shared" si="58"/>
        <v>3.2595279624038798E-2</v>
      </c>
      <c r="P557">
        <f t="shared" si="55"/>
        <v>1989.9497286336396</v>
      </c>
      <c r="Q557">
        <f t="shared" si="59"/>
        <v>1989</v>
      </c>
      <c r="R557" s="25">
        <f t="shared" si="56"/>
        <v>30679.288888888892</v>
      </c>
      <c r="S557" s="25">
        <f t="shared" si="57"/>
        <v>0</v>
      </c>
      <c r="W557">
        <f>IF(AND(P557&gt;='World Hubbert'!$N$9,P556&lt;'World Hubbert'!$N$9),'Data 1'!M557,0)</f>
        <v>0</v>
      </c>
      <c r="X557">
        <f>IF(AND(P557&gt;='World Hubbert'!$P$9,P556&lt;'World Hubbert'!$P$9),'Data 1'!M557,0)</f>
        <v>0</v>
      </c>
    </row>
    <row r="558" spans="13:24">
      <c r="M558">
        <f t="shared" si="54"/>
        <v>555</v>
      </c>
      <c r="N558">
        <f>MAX('World Hubbert'!$N$17*(1-(M558/'World Hubbert'!$N$18))*M558,0)</f>
        <v>30.709999999999997</v>
      </c>
      <c r="O558">
        <f t="shared" si="58"/>
        <v>3.2562683165092809E-2</v>
      </c>
      <c r="P558">
        <f t="shared" si="55"/>
        <v>1989.9822913168045</v>
      </c>
      <c r="Q558">
        <f t="shared" si="59"/>
        <v>1989</v>
      </c>
      <c r="R558" s="25">
        <f t="shared" si="56"/>
        <v>30709.999999999996</v>
      </c>
      <c r="S558" s="25">
        <f t="shared" si="57"/>
        <v>0</v>
      </c>
      <c r="W558">
        <f>IF(AND(P558&gt;='World Hubbert'!$N$9,P557&lt;'World Hubbert'!$N$9),'Data 1'!M558,0)</f>
        <v>0</v>
      </c>
      <c r="X558">
        <f>IF(AND(P558&gt;='World Hubbert'!$P$9,P557&lt;'World Hubbert'!$P$9),'Data 1'!M558,0)</f>
        <v>0</v>
      </c>
    </row>
    <row r="559" spans="13:24">
      <c r="M559">
        <f t="shared" si="54"/>
        <v>556</v>
      </c>
      <c r="N559">
        <f>MAX('World Hubbert'!$N$17*(1-(M559/'World Hubbert'!$N$18))*M559,0)</f>
        <v>30.740622222222221</v>
      </c>
      <c r="O559">
        <f t="shared" si="58"/>
        <v>3.2530245899743231E-2</v>
      </c>
      <c r="P559">
        <f t="shared" si="55"/>
        <v>1990.0148215627044</v>
      </c>
      <c r="Q559">
        <f t="shared" si="59"/>
        <v>1990</v>
      </c>
      <c r="R559" s="25">
        <f t="shared" si="56"/>
        <v>30740.62222222222</v>
      </c>
      <c r="S559" s="25">
        <f t="shared" si="57"/>
        <v>0</v>
      </c>
      <c r="W559">
        <f>IF(AND(P559&gt;='World Hubbert'!$N$9,P558&lt;'World Hubbert'!$N$9),'Data 1'!M559,0)</f>
        <v>0</v>
      </c>
      <c r="X559">
        <f>IF(AND(P559&gt;='World Hubbert'!$P$9,P558&lt;'World Hubbert'!$P$9),'Data 1'!M559,0)</f>
        <v>0</v>
      </c>
    </row>
    <row r="560" spans="13:24">
      <c r="M560">
        <f t="shared" si="54"/>
        <v>557</v>
      </c>
      <c r="N560">
        <f>MAX('World Hubbert'!$N$17*(1-(M560/'World Hubbert'!$N$18))*M560,0)</f>
        <v>30.771155555555559</v>
      </c>
      <c r="O560">
        <f t="shared" si="58"/>
        <v>3.2497967071615404E-2</v>
      </c>
      <c r="P560">
        <f t="shared" si="55"/>
        <v>1990.0473195297759</v>
      </c>
      <c r="Q560">
        <f t="shared" si="59"/>
        <v>1990</v>
      </c>
      <c r="R560" s="25">
        <f t="shared" si="56"/>
        <v>30771.155555555561</v>
      </c>
      <c r="S560" s="25">
        <f t="shared" si="57"/>
        <v>0</v>
      </c>
      <c r="W560">
        <f>IF(AND(P560&gt;='World Hubbert'!$N$9,P559&lt;'World Hubbert'!$N$9),'Data 1'!M560,0)</f>
        <v>0</v>
      </c>
      <c r="X560">
        <f>IF(AND(P560&gt;='World Hubbert'!$P$9,P559&lt;'World Hubbert'!$P$9),'Data 1'!M560,0)</f>
        <v>0</v>
      </c>
    </row>
    <row r="561" spans="13:24">
      <c r="M561">
        <f t="shared" si="54"/>
        <v>558</v>
      </c>
      <c r="N561">
        <f>MAX('World Hubbert'!$N$17*(1-(M561/'World Hubbert'!$N$18))*M561,0)</f>
        <v>30.801600000000001</v>
      </c>
      <c r="O561">
        <f t="shared" si="58"/>
        <v>3.2465845930081554E-2</v>
      </c>
      <c r="P561">
        <f t="shared" si="55"/>
        <v>1990.079785375706</v>
      </c>
      <c r="Q561">
        <f t="shared" si="59"/>
        <v>1990</v>
      </c>
      <c r="R561" s="25">
        <f t="shared" si="56"/>
        <v>30801.600000000002</v>
      </c>
      <c r="S561" s="25">
        <f t="shared" si="57"/>
        <v>0</v>
      </c>
      <c r="W561">
        <f>IF(AND(P561&gt;='World Hubbert'!$N$9,P560&lt;'World Hubbert'!$N$9),'Data 1'!M561,0)</f>
        <v>0</v>
      </c>
      <c r="X561">
        <f>IF(AND(P561&gt;='World Hubbert'!$P$9,P560&lt;'World Hubbert'!$P$9),'Data 1'!M561,0)</f>
        <v>0</v>
      </c>
    </row>
    <row r="562" spans="13:24">
      <c r="M562">
        <f t="shared" si="54"/>
        <v>559</v>
      </c>
      <c r="N562">
        <f>MAX('World Hubbert'!$N$17*(1-(M562/'World Hubbert'!$N$18))*M562,0)</f>
        <v>30.83195555555556</v>
      </c>
      <c r="O562">
        <f t="shared" si="58"/>
        <v>3.243388173021064E-2</v>
      </c>
      <c r="P562">
        <f t="shared" si="55"/>
        <v>1990.1122192574362</v>
      </c>
      <c r="Q562">
        <f t="shared" si="59"/>
        <v>1990</v>
      </c>
      <c r="R562" s="25">
        <f t="shared" si="56"/>
        <v>30831.95555555556</v>
      </c>
      <c r="S562" s="25">
        <f t="shared" si="57"/>
        <v>0</v>
      </c>
      <c r="W562">
        <f>IF(AND(P562&gt;='World Hubbert'!$N$9,P561&lt;'World Hubbert'!$N$9),'Data 1'!M562,0)</f>
        <v>0</v>
      </c>
      <c r="X562">
        <f>IF(AND(P562&gt;='World Hubbert'!$P$9,P561&lt;'World Hubbert'!$P$9),'Data 1'!M562,0)</f>
        <v>0</v>
      </c>
    </row>
    <row r="563" spans="13:24">
      <c r="M563">
        <f t="shared" si="54"/>
        <v>560</v>
      </c>
      <c r="N563">
        <f>MAX('World Hubbert'!$N$17*(1-(M563/'World Hubbert'!$N$18))*M563,0)</f>
        <v>30.862222222222222</v>
      </c>
      <c r="O563">
        <f t="shared" si="58"/>
        <v>3.2402073732718896E-2</v>
      </c>
      <c r="P563">
        <f t="shared" si="55"/>
        <v>1990.144621331169</v>
      </c>
      <c r="Q563">
        <f t="shared" si="59"/>
        <v>1990</v>
      </c>
      <c r="R563" s="25">
        <f t="shared" si="56"/>
        <v>30862.222222222223</v>
      </c>
      <c r="S563" s="25">
        <f t="shared" si="57"/>
        <v>0</v>
      </c>
      <c r="W563">
        <f>IF(AND(P563&gt;='World Hubbert'!$N$9,P562&lt;'World Hubbert'!$N$9),'Data 1'!M563,0)</f>
        <v>0</v>
      </c>
      <c r="X563">
        <f>IF(AND(P563&gt;='World Hubbert'!$P$9,P562&lt;'World Hubbert'!$P$9),'Data 1'!M563,0)</f>
        <v>0</v>
      </c>
    </row>
    <row r="564" spans="13:24">
      <c r="M564">
        <f t="shared" si="54"/>
        <v>561</v>
      </c>
      <c r="N564">
        <f>MAX('World Hubbert'!$N$17*(1-(M564/'World Hubbert'!$N$18))*M564,0)</f>
        <v>30.892399999999999</v>
      </c>
      <c r="O564">
        <f t="shared" si="58"/>
        <v>3.237042120392071E-2</v>
      </c>
      <c r="P564">
        <f t="shared" si="55"/>
        <v>1990.1769917523729</v>
      </c>
      <c r="Q564">
        <f t="shared" si="59"/>
        <v>1990</v>
      </c>
      <c r="R564" s="25">
        <f t="shared" si="56"/>
        <v>30892.399999999998</v>
      </c>
      <c r="S564" s="25">
        <f t="shared" si="57"/>
        <v>0</v>
      </c>
      <c r="W564">
        <f>IF(AND(P564&gt;='World Hubbert'!$N$9,P563&lt;'World Hubbert'!$N$9),'Data 1'!M564,0)</f>
        <v>0</v>
      </c>
      <c r="X564">
        <f>IF(AND(P564&gt;='World Hubbert'!$P$9,P563&lt;'World Hubbert'!$P$9),'Data 1'!M564,0)</f>
        <v>0</v>
      </c>
    </row>
    <row r="565" spans="13:24">
      <c r="M565">
        <f t="shared" si="54"/>
        <v>562</v>
      </c>
      <c r="N565">
        <f>MAX('World Hubbert'!$N$17*(1-(M565/'World Hubbert'!$N$18))*M565,0)</f>
        <v>30.922488888888893</v>
      </c>
      <c r="O565">
        <f t="shared" si="58"/>
        <v>3.2338923415680204E-2</v>
      </c>
      <c r="P565">
        <f t="shared" si="55"/>
        <v>1990.2093306757886</v>
      </c>
      <c r="Q565">
        <f t="shared" si="59"/>
        <v>1990</v>
      </c>
      <c r="R565" s="25">
        <f t="shared" si="56"/>
        <v>30922.488888888893</v>
      </c>
      <c r="S565" s="25">
        <f t="shared" si="57"/>
        <v>0</v>
      </c>
      <c r="W565">
        <f>IF(AND(P565&gt;='World Hubbert'!$N$9,P564&lt;'World Hubbert'!$N$9),'Data 1'!M565,0)</f>
        <v>0</v>
      </c>
      <c r="X565">
        <f>IF(AND(P565&gt;='World Hubbert'!$P$9,P564&lt;'World Hubbert'!$P$9),'Data 1'!M565,0)</f>
        <v>0</v>
      </c>
    </row>
    <row r="566" spans="13:24">
      <c r="M566">
        <f t="shared" si="54"/>
        <v>563</v>
      </c>
      <c r="N566">
        <f>MAX('World Hubbert'!$N$17*(1-(M566/'World Hubbert'!$N$18))*M566,0)</f>
        <v>30.95248888888889</v>
      </c>
      <c r="O566">
        <f t="shared" si="58"/>
        <v>3.2307579645363287E-2</v>
      </c>
      <c r="P566">
        <f t="shared" si="55"/>
        <v>1990.2416382554341</v>
      </c>
      <c r="Q566">
        <f t="shared" si="59"/>
        <v>1990</v>
      </c>
      <c r="R566" s="25">
        <f t="shared" si="56"/>
        <v>30952.488888888889</v>
      </c>
      <c r="S566" s="25">
        <f t="shared" si="57"/>
        <v>0</v>
      </c>
      <c r="W566">
        <f>IF(AND(P566&gt;='World Hubbert'!$N$9,P565&lt;'World Hubbert'!$N$9),'Data 1'!M566,0)</f>
        <v>0</v>
      </c>
      <c r="X566">
        <f>IF(AND(P566&gt;='World Hubbert'!$P$9,P565&lt;'World Hubbert'!$P$9),'Data 1'!M566,0)</f>
        <v>0</v>
      </c>
    </row>
    <row r="567" spans="13:24">
      <c r="M567">
        <f t="shared" ref="M567:M630" si="60">M566+1</f>
        <v>564</v>
      </c>
      <c r="N567">
        <f>MAX('World Hubbert'!$N$17*(1-(M567/'World Hubbert'!$N$18))*M567,0)</f>
        <v>30.982400000000002</v>
      </c>
      <c r="O567">
        <f t="shared" si="58"/>
        <v>3.2276389175790121E-2</v>
      </c>
      <c r="P567">
        <f t="shared" ref="P567:P630" si="61">P568-O568</f>
        <v>1990.2739146446099</v>
      </c>
      <c r="Q567">
        <f t="shared" si="59"/>
        <v>1990</v>
      </c>
      <c r="R567" s="25">
        <f t="shared" ref="R567:R630" si="62">IF(N567&gt;0,N567*1000,0)</f>
        <v>30982.400000000001</v>
      </c>
      <c r="S567" s="25">
        <f t="shared" ref="S567:S630" si="63">IF(R567=$T$6,Q567,0)</f>
        <v>0</v>
      </c>
      <c r="W567">
        <f>IF(AND(P567&gt;='World Hubbert'!$N$9,P566&lt;'World Hubbert'!$N$9),'Data 1'!M567,0)</f>
        <v>0</v>
      </c>
      <c r="X567">
        <f>IF(AND(P567&gt;='World Hubbert'!$P$9,P566&lt;'World Hubbert'!$P$9),'Data 1'!M567,0)</f>
        <v>0</v>
      </c>
    </row>
    <row r="568" spans="13:24">
      <c r="M568">
        <f t="shared" si="60"/>
        <v>565</v>
      </c>
      <c r="N568">
        <f>MAX('World Hubbert'!$N$17*(1-(M568/'World Hubbert'!$N$18))*M568,0)</f>
        <v>31.012222222222224</v>
      </c>
      <c r="O568">
        <f t="shared" si="58"/>
        <v>3.2245351295188275E-2</v>
      </c>
      <c r="P568">
        <f t="shared" si="61"/>
        <v>1990.3061599959051</v>
      </c>
      <c r="Q568">
        <f t="shared" si="59"/>
        <v>1990</v>
      </c>
      <c r="R568" s="25">
        <f t="shared" si="62"/>
        <v>31012.222222222223</v>
      </c>
      <c r="S568" s="25">
        <f t="shared" si="63"/>
        <v>0</v>
      </c>
      <c r="W568">
        <f>IF(AND(P568&gt;='World Hubbert'!$N$9,P567&lt;'World Hubbert'!$N$9),'Data 1'!M568,0)</f>
        <v>0</v>
      </c>
      <c r="X568">
        <f>IF(AND(P568&gt;='World Hubbert'!$P$9,P567&lt;'World Hubbert'!$P$9),'Data 1'!M568,0)</f>
        <v>0</v>
      </c>
    </row>
    <row r="569" spans="13:24">
      <c r="M569">
        <f t="shared" si="60"/>
        <v>566</v>
      </c>
      <c r="N569">
        <f>MAX('World Hubbert'!$N$17*(1-(M569/'World Hubbert'!$N$18))*M569,0)</f>
        <v>31.041955555555553</v>
      </c>
      <c r="O569">
        <f t="shared" si="58"/>
        <v>3.2214465297146229E-2</v>
      </c>
      <c r="P569">
        <f t="shared" si="61"/>
        <v>1990.3383744612022</v>
      </c>
      <c r="Q569">
        <f t="shared" si="59"/>
        <v>1990</v>
      </c>
      <c r="R569" s="25">
        <f t="shared" si="62"/>
        <v>31041.955555555553</v>
      </c>
      <c r="S569" s="25">
        <f t="shared" si="63"/>
        <v>0</v>
      </c>
      <c r="W569">
        <f>IF(AND(P569&gt;='World Hubbert'!$N$9,P568&lt;'World Hubbert'!$N$9),'Data 1'!M569,0)</f>
        <v>0</v>
      </c>
      <c r="X569">
        <f>IF(AND(P569&gt;='World Hubbert'!$P$9,P568&lt;'World Hubbert'!$P$9),'Data 1'!M569,0)</f>
        <v>0</v>
      </c>
    </row>
    <row r="570" spans="13:24">
      <c r="M570">
        <f t="shared" si="60"/>
        <v>567</v>
      </c>
      <c r="N570">
        <f>MAX('World Hubbert'!$N$17*(1-(M570/'World Hubbert'!$N$18))*M570,0)</f>
        <v>31.071600000000004</v>
      </c>
      <c r="O570">
        <f t="shared" si="58"/>
        <v>3.2183730480567461E-2</v>
      </c>
      <c r="P570">
        <f t="shared" si="61"/>
        <v>1990.3705581916827</v>
      </c>
      <c r="Q570">
        <f t="shared" si="59"/>
        <v>1990</v>
      </c>
      <c r="R570" s="25">
        <f t="shared" si="62"/>
        <v>31071.600000000002</v>
      </c>
      <c r="S570" s="25">
        <f t="shared" si="63"/>
        <v>0</v>
      </c>
      <c r="W570">
        <f>IF(AND(P570&gt;='World Hubbert'!$N$9,P569&lt;'World Hubbert'!$N$9),'Data 1'!M570,0)</f>
        <v>0</v>
      </c>
      <c r="X570">
        <f>IF(AND(P570&gt;='World Hubbert'!$P$9,P569&lt;'World Hubbert'!$P$9),'Data 1'!M570,0)</f>
        <v>0</v>
      </c>
    </row>
    <row r="571" spans="13:24">
      <c r="M571">
        <f t="shared" si="60"/>
        <v>568</v>
      </c>
      <c r="N571">
        <f>MAX('World Hubbert'!$N$17*(1-(M571/'World Hubbert'!$N$18))*M571,0)</f>
        <v>31.101155555555557</v>
      </c>
      <c r="O571">
        <f t="shared" si="58"/>
        <v>3.2153146149625021E-2</v>
      </c>
      <c r="P571">
        <f t="shared" si="61"/>
        <v>1990.4027113378322</v>
      </c>
      <c r="Q571">
        <f t="shared" si="59"/>
        <v>1990</v>
      </c>
      <c r="R571" s="25">
        <f t="shared" si="62"/>
        <v>31101.155555555557</v>
      </c>
      <c r="S571" s="25">
        <f t="shared" si="63"/>
        <v>0</v>
      </c>
      <c r="W571">
        <f>IF(AND(P571&gt;='World Hubbert'!$N$9,P570&lt;'World Hubbert'!$N$9),'Data 1'!M571,0)</f>
        <v>0</v>
      </c>
      <c r="X571">
        <f>IF(AND(P571&gt;='World Hubbert'!$P$9,P570&lt;'World Hubbert'!$P$9),'Data 1'!M571,0)</f>
        <v>0</v>
      </c>
    </row>
    <row r="572" spans="13:24">
      <c r="M572">
        <f t="shared" si="60"/>
        <v>569</v>
      </c>
      <c r="N572">
        <f>MAX('World Hubbert'!$N$17*(1-(M572/'World Hubbert'!$N$18))*M572,0)</f>
        <v>31.130622222222222</v>
      </c>
      <c r="O572">
        <f t="shared" si="58"/>
        <v>3.2122711613716541E-2</v>
      </c>
      <c r="P572">
        <f t="shared" si="61"/>
        <v>1990.434834049446</v>
      </c>
      <c r="Q572">
        <f t="shared" si="59"/>
        <v>1990</v>
      </c>
      <c r="R572" s="25">
        <f t="shared" si="62"/>
        <v>31130.62222222222</v>
      </c>
      <c r="S572" s="25">
        <f t="shared" si="63"/>
        <v>0</v>
      </c>
      <c r="W572">
        <f>IF(AND(P572&gt;='World Hubbert'!$N$9,P571&lt;'World Hubbert'!$N$9),'Data 1'!M572,0)</f>
        <v>0</v>
      </c>
      <c r="X572">
        <f>IF(AND(P572&gt;='World Hubbert'!$P$9,P571&lt;'World Hubbert'!$P$9),'Data 1'!M572,0)</f>
        <v>0</v>
      </c>
    </row>
    <row r="573" spans="13:24">
      <c r="M573">
        <f t="shared" si="60"/>
        <v>570</v>
      </c>
      <c r="N573">
        <f>MAX('World Hubbert'!$N$17*(1-(M573/'World Hubbert'!$N$18))*M573,0)</f>
        <v>31.16</v>
      </c>
      <c r="O573">
        <f t="shared" si="58"/>
        <v>3.2092426187419767E-2</v>
      </c>
      <c r="P573">
        <f t="shared" si="61"/>
        <v>1990.4669264756333</v>
      </c>
      <c r="Q573">
        <f t="shared" si="59"/>
        <v>1990</v>
      </c>
      <c r="R573" s="25">
        <f t="shared" si="62"/>
        <v>31160</v>
      </c>
      <c r="S573" s="25">
        <f t="shared" si="63"/>
        <v>0</v>
      </c>
      <c r="W573">
        <f>IF(AND(P573&gt;='World Hubbert'!$N$9,P572&lt;'World Hubbert'!$N$9),'Data 1'!M573,0)</f>
        <v>0</v>
      </c>
      <c r="X573">
        <f>IF(AND(P573&gt;='World Hubbert'!$P$9,P572&lt;'World Hubbert'!$P$9),'Data 1'!M573,0)</f>
        <v>0</v>
      </c>
    </row>
    <row r="574" spans="13:24">
      <c r="M574">
        <f t="shared" si="60"/>
        <v>571</v>
      </c>
      <c r="N574">
        <f>MAX('World Hubbert'!$N$17*(1-(M574/'World Hubbert'!$N$18))*M574,0)</f>
        <v>31.189288888888886</v>
      </c>
      <c r="O574">
        <f t="shared" si="58"/>
        <v>3.2062289190448574E-2</v>
      </c>
      <c r="P574">
        <f t="shared" si="61"/>
        <v>1990.4989887648237</v>
      </c>
      <c r="Q574">
        <f t="shared" si="59"/>
        <v>1990</v>
      </c>
      <c r="R574" s="25">
        <f t="shared" si="62"/>
        <v>31189.288888888885</v>
      </c>
      <c r="S574" s="25">
        <f t="shared" si="63"/>
        <v>0</v>
      </c>
      <c r="W574">
        <f>IF(AND(P574&gt;='World Hubbert'!$N$9,P573&lt;'World Hubbert'!$N$9),'Data 1'!M574,0)</f>
        <v>0</v>
      </c>
      <c r="X574">
        <f>IF(AND(P574&gt;='World Hubbert'!$P$9,P573&lt;'World Hubbert'!$P$9),'Data 1'!M574,0)</f>
        <v>0</v>
      </c>
    </row>
    <row r="575" spans="13:24">
      <c r="M575">
        <f t="shared" si="60"/>
        <v>572</v>
      </c>
      <c r="N575">
        <f>MAX('World Hubbert'!$N$17*(1-(M575/'World Hubbert'!$N$18))*M575,0)</f>
        <v>31.218488888888892</v>
      </c>
      <c r="O575">
        <f t="shared" si="58"/>
        <v>3.2032299947609394E-2</v>
      </c>
      <c r="P575">
        <f t="shared" si="61"/>
        <v>1990.5310210647713</v>
      </c>
      <c r="Q575">
        <f t="shared" si="59"/>
        <v>1990</v>
      </c>
      <c r="R575" s="25">
        <f t="shared" si="62"/>
        <v>31218.488888888893</v>
      </c>
      <c r="S575" s="25">
        <f t="shared" si="63"/>
        <v>0</v>
      </c>
      <c r="W575">
        <f>IF(AND(P575&gt;='World Hubbert'!$N$9,P574&lt;'World Hubbert'!$N$9),'Data 1'!M575,0)</f>
        <v>0</v>
      </c>
      <c r="X575">
        <f>IF(AND(P575&gt;='World Hubbert'!$P$9,P574&lt;'World Hubbert'!$P$9),'Data 1'!M575,0)</f>
        <v>0</v>
      </c>
    </row>
    <row r="576" spans="13:24">
      <c r="M576">
        <f t="shared" si="60"/>
        <v>573</v>
      </c>
      <c r="N576">
        <f>MAX('World Hubbert'!$N$17*(1-(M576/'World Hubbert'!$N$18))*M576,0)</f>
        <v>31.247599999999998</v>
      </c>
      <c r="O576">
        <f t="shared" si="58"/>
        <v>3.2002457788758175E-2</v>
      </c>
      <c r="P576">
        <f t="shared" si="61"/>
        <v>1990.5630235225601</v>
      </c>
      <c r="Q576">
        <f t="shared" si="59"/>
        <v>1990</v>
      </c>
      <c r="R576" s="25">
        <f t="shared" si="62"/>
        <v>31247.599999999999</v>
      </c>
      <c r="S576" s="25">
        <f t="shared" si="63"/>
        <v>0</v>
      </c>
      <c r="W576">
        <f>IF(AND(P576&gt;='World Hubbert'!$N$9,P575&lt;'World Hubbert'!$N$9),'Data 1'!M576,0)</f>
        <v>0</v>
      </c>
      <c r="X576">
        <f>IF(AND(P576&gt;='World Hubbert'!$P$9,P575&lt;'World Hubbert'!$P$9),'Data 1'!M576,0)</f>
        <v>0</v>
      </c>
    </row>
    <row r="577" spans="13:24">
      <c r="M577">
        <f t="shared" si="60"/>
        <v>574</v>
      </c>
      <c r="N577">
        <f>MAX('World Hubbert'!$N$17*(1-(M577/'World Hubbert'!$N$18))*M577,0)</f>
        <v>31.276622222222223</v>
      </c>
      <c r="O577">
        <f t="shared" si="58"/>
        <v>3.197276204875775E-2</v>
      </c>
      <c r="P577">
        <f t="shared" si="61"/>
        <v>1990.5949962846089</v>
      </c>
      <c r="Q577">
        <f t="shared" si="59"/>
        <v>1990</v>
      </c>
      <c r="R577" s="25">
        <f t="shared" si="62"/>
        <v>31276.622222222224</v>
      </c>
      <c r="S577" s="25">
        <f t="shared" si="63"/>
        <v>0</v>
      </c>
      <c r="W577">
        <f>IF(AND(P577&gt;='World Hubbert'!$N$9,P576&lt;'World Hubbert'!$N$9),'Data 1'!M577,0)</f>
        <v>0</v>
      </c>
      <c r="X577">
        <f>IF(AND(P577&gt;='World Hubbert'!$P$9,P576&lt;'World Hubbert'!$P$9),'Data 1'!M577,0)</f>
        <v>0</v>
      </c>
    </row>
    <row r="578" spans="13:24">
      <c r="M578">
        <f t="shared" si="60"/>
        <v>575</v>
      </c>
      <c r="N578">
        <f>MAX('World Hubbert'!$N$17*(1-(M578/'World Hubbert'!$N$18))*M578,0)</f>
        <v>31.305555555555557</v>
      </c>
      <c r="O578">
        <f t="shared" si="58"/>
        <v>3.1943212067435667E-2</v>
      </c>
      <c r="P578">
        <f t="shared" si="61"/>
        <v>1990.6269394966764</v>
      </c>
      <c r="Q578">
        <f t="shared" si="59"/>
        <v>1990</v>
      </c>
      <c r="R578" s="25">
        <f t="shared" si="62"/>
        <v>31305.555555555558</v>
      </c>
      <c r="S578" s="25">
        <f t="shared" si="63"/>
        <v>0</v>
      </c>
      <c r="W578">
        <f>IF(AND(P578&gt;='World Hubbert'!$N$9,P577&lt;'World Hubbert'!$N$9),'Data 1'!M578,0)</f>
        <v>0</v>
      </c>
      <c r="X578">
        <f>IF(AND(P578&gt;='World Hubbert'!$P$9,P577&lt;'World Hubbert'!$P$9),'Data 1'!M578,0)</f>
        <v>0</v>
      </c>
    </row>
    <row r="579" spans="13:24">
      <c r="M579">
        <f t="shared" si="60"/>
        <v>576</v>
      </c>
      <c r="N579">
        <f>MAX('World Hubbert'!$N$17*(1-(M579/'World Hubbert'!$N$18))*M579,0)</f>
        <v>31.334399999999999</v>
      </c>
      <c r="O579">
        <f t="shared" si="58"/>
        <v>3.1913807189542488E-2</v>
      </c>
      <c r="P579">
        <f t="shared" si="61"/>
        <v>1990.658853303866</v>
      </c>
      <c r="Q579">
        <f t="shared" si="59"/>
        <v>1990</v>
      </c>
      <c r="R579" s="25">
        <f t="shared" si="62"/>
        <v>31334.399999999998</v>
      </c>
      <c r="S579" s="25">
        <f t="shared" si="63"/>
        <v>0</v>
      </c>
      <c r="W579">
        <f>IF(AND(P579&gt;='World Hubbert'!$N$9,P578&lt;'World Hubbert'!$N$9),'Data 1'!M579,0)</f>
        <v>0</v>
      </c>
      <c r="X579">
        <f>IF(AND(P579&gt;='World Hubbert'!$P$9,P578&lt;'World Hubbert'!$P$9),'Data 1'!M579,0)</f>
        <v>0</v>
      </c>
    </row>
    <row r="580" spans="13:24">
      <c r="M580">
        <f t="shared" si="60"/>
        <v>577</v>
      </c>
      <c r="N580">
        <f>MAX('World Hubbert'!$N$17*(1-(M580/'World Hubbert'!$N$18))*M580,0)</f>
        <v>31.363155555555558</v>
      </c>
      <c r="O580">
        <f t="shared" si="58"/>
        <v>3.1884546764710461E-2</v>
      </c>
      <c r="P580">
        <f t="shared" si="61"/>
        <v>1990.6907378506307</v>
      </c>
      <c r="Q580">
        <f t="shared" si="59"/>
        <v>1990</v>
      </c>
      <c r="R580" s="25">
        <f t="shared" si="62"/>
        <v>31363.155555555557</v>
      </c>
      <c r="S580" s="25">
        <f t="shared" si="63"/>
        <v>0</v>
      </c>
      <c r="W580">
        <f>IF(AND(P580&gt;='World Hubbert'!$N$9,P579&lt;'World Hubbert'!$N$9),'Data 1'!M580,0)</f>
        <v>0</v>
      </c>
      <c r="X580">
        <f>IF(AND(P580&gt;='World Hubbert'!$P$9,P579&lt;'World Hubbert'!$P$9),'Data 1'!M580,0)</f>
        <v>0</v>
      </c>
    </row>
    <row r="581" spans="13:24">
      <c r="M581">
        <f t="shared" si="60"/>
        <v>578</v>
      </c>
      <c r="N581">
        <f>MAX('World Hubbert'!$N$17*(1-(M581/'World Hubbert'!$N$18))*M581,0)</f>
        <v>31.391822222222221</v>
      </c>
      <c r="O581">
        <f t="shared" ref="O581:O644" si="64">1/N581</f>
        <v>3.1855430147412774E-2</v>
      </c>
      <c r="P581">
        <f t="shared" si="61"/>
        <v>1990.7225932807783</v>
      </c>
      <c r="Q581">
        <f t="shared" ref="Q581:Q644" si="65">INT(P581)</f>
        <v>1990</v>
      </c>
      <c r="R581" s="25">
        <f t="shared" si="62"/>
        <v>31391.822222222221</v>
      </c>
      <c r="S581" s="25">
        <f t="shared" si="63"/>
        <v>0</v>
      </c>
      <c r="W581">
        <f>IF(AND(P581&gt;='World Hubbert'!$N$9,P580&lt;'World Hubbert'!$N$9),'Data 1'!M581,0)</f>
        <v>0</v>
      </c>
      <c r="X581">
        <f>IF(AND(P581&gt;='World Hubbert'!$P$9,P580&lt;'World Hubbert'!$P$9),'Data 1'!M581,0)</f>
        <v>0</v>
      </c>
    </row>
    <row r="582" spans="13:24">
      <c r="M582">
        <f t="shared" si="60"/>
        <v>579</v>
      </c>
      <c r="N582">
        <f>MAX('World Hubbert'!$N$17*(1-(M582/'World Hubbert'!$N$18))*M582,0)</f>
        <v>31.420400000000004</v>
      </c>
      <c r="O582">
        <f t="shared" si="64"/>
        <v>3.1826456696923015E-2</v>
      </c>
      <c r="P582">
        <f t="shared" si="61"/>
        <v>1990.7544197374752</v>
      </c>
      <c r="Q582">
        <f t="shared" si="65"/>
        <v>1990</v>
      </c>
      <c r="R582" s="25">
        <f t="shared" si="62"/>
        <v>31420.400000000005</v>
      </c>
      <c r="S582" s="25">
        <f t="shared" si="63"/>
        <v>0</v>
      </c>
      <c r="W582">
        <f>IF(AND(P582&gt;='World Hubbert'!$N$9,P581&lt;'World Hubbert'!$N$9),'Data 1'!M582,0)</f>
        <v>0</v>
      </c>
      <c r="X582">
        <f>IF(AND(P582&gt;='World Hubbert'!$P$9,P581&lt;'World Hubbert'!$P$9),'Data 1'!M582,0)</f>
        <v>0</v>
      </c>
    </row>
    <row r="583" spans="13:24">
      <c r="M583">
        <f t="shared" si="60"/>
        <v>580</v>
      </c>
      <c r="N583">
        <f>MAX('World Hubbert'!$N$17*(1-(M583/'World Hubbert'!$N$18))*M583,0)</f>
        <v>31.448888888888892</v>
      </c>
      <c r="O583">
        <f t="shared" si="64"/>
        <v>3.1797625777275296E-2</v>
      </c>
      <c r="P583">
        <f t="shared" si="61"/>
        <v>1990.7862173632525</v>
      </c>
      <c r="Q583">
        <f t="shared" si="65"/>
        <v>1990</v>
      </c>
      <c r="R583" s="25">
        <f t="shared" si="62"/>
        <v>31448.888888888891</v>
      </c>
      <c r="S583" s="25">
        <f t="shared" si="63"/>
        <v>0</v>
      </c>
      <c r="W583">
        <f>IF(AND(P583&gt;='World Hubbert'!$N$9,P582&lt;'World Hubbert'!$N$9),'Data 1'!M583,0)</f>
        <v>0</v>
      </c>
      <c r="X583">
        <f>IF(AND(P583&gt;='World Hubbert'!$P$9,P582&lt;'World Hubbert'!$P$9),'Data 1'!M583,0)</f>
        <v>0</v>
      </c>
    </row>
    <row r="584" spans="13:24">
      <c r="M584">
        <f t="shared" si="60"/>
        <v>581</v>
      </c>
      <c r="N584">
        <f>MAX('World Hubbert'!$N$17*(1-(M584/'World Hubbert'!$N$18))*M584,0)</f>
        <v>31.477288888888889</v>
      </c>
      <c r="O584">
        <f t="shared" si="64"/>
        <v>3.1768936757224607E-2</v>
      </c>
      <c r="P584">
        <f t="shared" si="61"/>
        <v>1990.8179863000098</v>
      </c>
      <c r="Q584">
        <f t="shared" si="65"/>
        <v>1990</v>
      </c>
      <c r="R584" s="25">
        <f t="shared" si="62"/>
        <v>31477.288888888888</v>
      </c>
      <c r="S584" s="25">
        <f t="shared" si="63"/>
        <v>0</v>
      </c>
      <c r="W584">
        <f>IF(AND(P584&gt;='World Hubbert'!$N$9,P583&lt;'World Hubbert'!$N$9),'Data 1'!M584,0)</f>
        <v>0</v>
      </c>
      <c r="X584">
        <f>IF(AND(P584&gt;='World Hubbert'!$P$9,P583&lt;'World Hubbert'!$P$9),'Data 1'!M584,0)</f>
        <v>0</v>
      </c>
    </row>
    <row r="585" spans="13:24">
      <c r="M585">
        <f t="shared" si="60"/>
        <v>582</v>
      </c>
      <c r="N585">
        <f>MAX('World Hubbert'!$N$17*(1-(M585/'World Hubbert'!$N$18))*M585,0)</f>
        <v>31.505600000000005</v>
      </c>
      <c r="O585">
        <f t="shared" si="64"/>
        <v>3.1740389010207704E-2</v>
      </c>
      <c r="P585">
        <f t="shared" si="61"/>
        <v>1990.8497266890199</v>
      </c>
      <c r="Q585">
        <f t="shared" si="65"/>
        <v>1990</v>
      </c>
      <c r="R585" s="25">
        <f t="shared" si="62"/>
        <v>31505.600000000006</v>
      </c>
      <c r="S585" s="25">
        <f t="shared" si="63"/>
        <v>0</v>
      </c>
      <c r="W585">
        <f>IF(AND(P585&gt;='World Hubbert'!$N$9,P584&lt;'World Hubbert'!$N$9),'Data 1'!M585,0)</f>
        <v>0</v>
      </c>
      <c r="X585">
        <f>IF(AND(P585&gt;='World Hubbert'!$P$9,P584&lt;'World Hubbert'!$P$9),'Data 1'!M585,0)</f>
        <v>0</v>
      </c>
    </row>
    <row r="586" spans="13:24">
      <c r="M586">
        <f t="shared" si="60"/>
        <v>583</v>
      </c>
      <c r="N586">
        <f>MAX('World Hubbert'!$N$17*(1-(M586/'World Hubbert'!$N$18))*M586,0)</f>
        <v>31.53382222222222</v>
      </c>
      <c r="O586">
        <f t="shared" si="64"/>
        <v>3.1711981914304362E-2</v>
      </c>
      <c r="P586">
        <f t="shared" si="61"/>
        <v>1990.8814386709341</v>
      </c>
      <c r="Q586">
        <f t="shared" si="65"/>
        <v>1990</v>
      </c>
      <c r="R586" s="25">
        <f t="shared" si="62"/>
        <v>31533.822222222221</v>
      </c>
      <c r="S586" s="25">
        <f t="shared" si="63"/>
        <v>0</v>
      </c>
      <c r="W586">
        <f>IF(AND(P586&gt;='World Hubbert'!$N$9,P585&lt;'World Hubbert'!$N$9),'Data 1'!M586,0)</f>
        <v>0</v>
      </c>
      <c r="X586">
        <f>IF(AND(P586&gt;='World Hubbert'!$P$9,P585&lt;'World Hubbert'!$P$9),'Data 1'!M586,0)</f>
        <v>0</v>
      </c>
    </row>
    <row r="587" spans="13:24">
      <c r="M587">
        <f t="shared" si="60"/>
        <v>584</v>
      </c>
      <c r="N587">
        <f>MAX('World Hubbert'!$N$17*(1-(M587/'World Hubbert'!$N$18))*M587,0)</f>
        <v>31.56195555555556</v>
      </c>
      <c r="O587">
        <f t="shared" si="64"/>
        <v>3.1683714852198987E-2</v>
      </c>
      <c r="P587">
        <f t="shared" si="61"/>
        <v>1990.9131223857864</v>
      </c>
      <c r="Q587">
        <f t="shared" si="65"/>
        <v>1990</v>
      </c>
      <c r="R587" s="25">
        <f t="shared" si="62"/>
        <v>31561.95555555556</v>
      </c>
      <c r="S587" s="25">
        <f t="shared" si="63"/>
        <v>0</v>
      </c>
      <c r="W587">
        <f>IF(AND(P587&gt;='World Hubbert'!$N$9,P586&lt;'World Hubbert'!$N$9),'Data 1'!M587,0)</f>
        <v>0</v>
      </c>
      <c r="X587">
        <f>IF(AND(P587&gt;='World Hubbert'!$P$9,P586&lt;'World Hubbert'!$P$9),'Data 1'!M587,0)</f>
        <v>0</v>
      </c>
    </row>
    <row r="588" spans="13:24">
      <c r="M588">
        <f t="shared" si="60"/>
        <v>585</v>
      </c>
      <c r="N588">
        <f>MAX('World Hubbert'!$N$17*(1-(M588/'World Hubbert'!$N$18))*M588,0)</f>
        <v>31.590000000000003</v>
      </c>
      <c r="O588">
        <f t="shared" si="64"/>
        <v>3.1655587211142762E-2</v>
      </c>
      <c r="P588">
        <f t="shared" si="61"/>
        <v>1990.9447779729976</v>
      </c>
      <c r="Q588">
        <f t="shared" si="65"/>
        <v>1990</v>
      </c>
      <c r="R588" s="25">
        <f t="shared" si="62"/>
        <v>31590.000000000004</v>
      </c>
      <c r="S588" s="25">
        <f t="shared" si="63"/>
        <v>0</v>
      </c>
      <c r="W588">
        <f>IF(AND(P588&gt;='World Hubbert'!$N$9,P587&lt;'World Hubbert'!$N$9),'Data 1'!M588,0)</f>
        <v>0</v>
      </c>
      <c r="X588">
        <f>IF(AND(P588&gt;='World Hubbert'!$P$9,P587&lt;'World Hubbert'!$P$9),'Data 1'!M588,0)</f>
        <v>0</v>
      </c>
    </row>
    <row r="589" spans="13:24">
      <c r="M589">
        <f t="shared" si="60"/>
        <v>586</v>
      </c>
      <c r="N589">
        <f>MAX('World Hubbert'!$N$17*(1-(M589/'World Hubbert'!$N$18))*M589,0)</f>
        <v>31.617955555555554</v>
      </c>
      <c r="O589">
        <f t="shared" si="64"/>
        <v>3.1627598382916039E-2</v>
      </c>
      <c r="P589">
        <f t="shared" si="61"/>
        <v>1990.9764055713806</v>
      </c>
      <c r="Q589">
        <f t="shared" si="65"/>
        <v>1990</v>
      </c>
      <c r="R589" s="25">
        <f t="shared" si="62"/>
        <v>31617.955555555553</v>
      </c>
      <c r="S589" s="25">
        <f t="shared" si="63"/>
        <v>0</v>
      </c>
      <c r="W589">
        <f>IF(AND(P589&gt;='World Hubbert'!$N$9,P588&lt;'World Hubbert'!$N$9),'Data 1'!M589,0)</f>
        <v>0</v>
      </c>
      <c r="X589">
        <f>IF(AND(P589&gt;='World Hubbert'!$P$9,P588&lt;'World Hubbert'!$P$9),'Data 1'!M589,0)</f>
        <v>0</v>
      </c>
    </row>
    <row r="590" spans="13:24">
      <c r="M590">
        <f t="shared" si="60"/>
        <v>587</v>
      </c>
      <c r="N590">
        <f>MAX('World Hubbert'!$N$17*(1-(M590/'World Hubbert'!$N$18))*M590,0)</f>
        <v>31.645822222222222</v>
      </c>
      <c r="O590">
        <f t="shared" si="64"/>
        <v>3.1599747763791181E-2</v>
      </c>
      <c r="P590">
        <f t="shared" si="61"/>
        <v>1991.0080053191443</v>
      </c>
      <c r="Q590">
        <f t="shared" si="65"/>
        <v>1991</v>
      </c>
      <c r="R590" s="25">
        <f t="shared" si="62"/>
        <v>31645.822222222221</v>
      </c>
      <c r="S590" s="25">
        <f t="shared" si="63"/>
        <v>0</v>
      </c>
      <c r="W590">
        <f>IF(AND(P590&gt;='World Hubbert'!$N$9,P589&lt;'World Hubbert'!$N$9),'Data 1'!M590,0)</f>
        <v>0</v>
      </c>
      <c r="X590">
        <f>IF(AND(P590&gt;='World Hubbert'!$P$9,P589&lt;'World Hubbert'!$P$9),'Data 1'!M590,0)</f>
        <v>0</v>
      </c>
    </row>
    <row r="591" spans="13:24">
      <c r="M591">
        <f t="shared" si="60"/>
        <v>588</v>
      </c>
      <c r="N591">
        <f>MAX('World Hubbert'!$N$17*(1-(M591/'World Hubbert'!$N$18))*M591,0)</f>
        <v>31.6736</v>
      </c>
      <c r="O591">
        <f t="shared" si="64"/>
        <v>3.157203475449586E-2</v>
      </c>
      <c r="P591">
        <f t="shared" si="61"/>
        <v>1991.0395773538987</v>
      </c>
      <c r="Q591">
        <f t="shared" si="65"/>
        <v>1991</v>
      </c>
      <c r="R591" s="25">
        <f t="shared" si="62"/>
        <v>31673.600000000002</v>
      </c>
      <c r="S591" s="25">
        <f t="shared" si="63"/>
        <v>0</v>
      </c>
      <c r="W591">
        <f>IF(AND(P591&gt;='World Hubbert'!$N$9,P590&lt;'World Hubbert'!$N$9),'Data 1'!M591,0)</f>
        <v>0</v>
      </c>
      <c r="X591">
        <f>IF(AND(P591&gt;='World Hubbert'!$P$9,P590&lt;'World Hubbert'!$P$9),'Data 1'!M591,0)</f>
        <v>0</v>
      </c>
    </row>
    <row r="592" spans="13:24">
      <c r="M592">
        <f t="shared" si="60"/>
        <v>589</v>
      </c>
      <c r="N592">
        <f>MAX('World Hubbert'!$N$17*(1-(M592/'World Hubbert'!$N$18))*M592,0)</f>
        <v>31.701288888888886</v>
      </c>
      <c r="O592">
        <f t="shared" si="64"/>
        <v>3.1544458760176593E-2</v>
      </c>
      <c r="P592">
        <f t="shared" si="61"/>
        <v>1991.0711218126589</v>
      </c>
      <c r="Q592">
        <f t="shared" si="65"/>
        <v>1991</v>
      </c>
      <c r="R592" s="25">
        <f t="shared" si="62"/>
        <v>31701.288888888885</v>
      </c>
      <c r="S592" s="25">
        <f t="shared" si="63"/>
        <v>0</v>
      </c>
      <c r="W592">
        <f>IF(AND(P592&gt;='World Hubbert'!$N$9,P591&lt;'World Hubbert'!$N$9),'Data 1'!M592,0)</f>
        <v>0</v>
      </c>
      <c r="X592">
        <f>IF(AND(P592&gt;='World Hubbert'!$P$9,P591&lt;'World Hubbert'!$P$9),'Data 1'!M592,0)</f>
        <v>0</v>
      </c>
    </row>
    <row r="593" spans="13:24">
      <c r="M593">
        <f t="shared" si="60"/>
        <v>590</v>
      </c>
      <c r="N593">
        <f>MAX('World Hubbert'!$N$17*(1-(M593/'World Hubbert'!$N$18))*M593,0)</f>
        <v>31.728888888888893</v>
      </c>
      <c r="O593">
        <f t="shared" si="64"/>
        <v>3.1517019190362795E-2</v>
      </c>
      <c r="P593">
        <f t="shared" si="61"/>
        <v>1991.1026388318494</v>
      </c>
      <c r="Q593">
        <f t="shared" si="65"/>
        <v>1991</v>
      </c>
      <c r="R593" s="25">
        <f t="shared" si="62"/>
        <v>31728.888888888894</v>
      </c>
      <c r="S593" s="25">
        <f t="shared" si="63"/>
        <v>0</v>
      </c>
      <c r="W593">
        <f>IF(AND(P593&gt;='World Hubbert'!$N$9,P592&lt;'World Hubbert'!$N$9),'Data 1'!M593,0)</f>
        <v>0</v>
      </c>
      <c r="X593">
        <f>IF(AND(P593&gt;='World Hubbert'!$P$9,P592&lt;'World Hubbert'!$P$9),'Data 1'!M593,0)</f>
        <v>0</v>
      </c>
    </row>
    <row r="594" spans="13:24">
      <c r="M594">
        <f t="shared" si="60"/>
        <v>591</v>
      </c>
      <c r="N594">
        <f>MAX('World Hubbert'!$N$17*(1-(M594/'World Hubbert'!$N$18))*M594,0)</f>
        <v>31.756399999999999</v>
      </c>
      <c r="O594">
        <f t="shared" si="64"/>
        <v>3.1489715458931117E-2</v>
      </c>
      <c r="P594">
        <f t="shared" si="61"/>
        <v>1991.1341285473084</v>
      </c>
      <c r="Q594">
        <f t="shared" si="65"/>
        <v>1991</v>
      </c>
      <c r="R594" s="25">
        <f t="shared" si="62"/>
        <v>31756.399999999998</v>
      </c>
      <c r="S594" s="25">
        <f t="shared" si="63"/>
        <v>0</v>
      </c>
      <c r="W594">
        <f>IF(AND(P594&gt;='World Hubbert'!$N$9,P593&lt;'World Hubbert'!$N$9),'Data 1'!M594,0)</f>
        <v>0</v>
      </c>
      <c r="X594">
        <f>IF(AND(P594&gt;='World Hubbert'!$P$9,P593&lt;'World Hubbert'!$P$9),'Data 1'!M594,0)</f>
        <v>0</v>
      </c>
    </row>
    <row r="595" spans="13:24">
      <c r="M595">
        <f t="shared" si="60"/>
        <v>592</v>
      </c>
      <c r="N595">
        <f>MAX('World Hubbert'!$N$17*(1-(M595/'World Hubbert'!$N$18))*M595,0)</f>
        <v>31.783822222222224</v>
      </c>
      <c r="O595">
        <f t="shared" si="64"/>
        <v>3.146254698407016E-2</v>
      </c>
      <c r="P595">
        <f t="shared" si="61"/>
        <v>1991.1655910942925</v>
      </c>
      <c r="Q595">
        <f t="shared" si="65"/>
        <v>1991</v>
      </c>
      <c r="R595" s="25">
        <f t="shared" si="62"/>
        <v>31783.822222222225</v>
      </c>
      <c r="S595" s="25">
        <f t="shared" si="63"/>
        <v>0</v>
      </c>
      <c r="W595">
        <f>IF(AND(P595&gt;='World Hubbert'!$N$9,P594&lt;'World Hubbert'!$N$9),'Data 1'!M595,0)</f>
        <v>0</v>
      </c>
      <c r="X595">
        <f>IF(AND(P595&gt;='World Hubbert'!$P$9,P594&lt;'World Hubbert'!$P$9),'Data 1'!M595,0)</f>
        <v>0</v>
      </c>
    </row>
    <row r="596" spans="13:24">
      <c r="M596">
        <f t="shared" si="60"/>
        <v>593</v>
      </c>
      <c r="N596">
        <f>MAX('World Hubbert'!$N$17*(1-(M596/'World Hubbert'!$N$18))*M596,0)</f>
        <v>31.811155555555555</v>
      </c>
      <c r="O596">
        <f t="shared" si="64"/>
        <v>3.1435513188245633E-2</v>
      </c>
      <c r="P596">
        <f t="shared" si="61"/>
        <v>1991.1970266074807</v>
      </c>
      <c r="Q596">
        <f t="shared" si="65"/>
        <v>1991</v>
      </c>
      <c r="R596" s="25">
        <f t="shared" si="62"/>
        <v>31811.155555555553</v>
      </c>
      <c r="S596" s="25">
        <f t="shared" si="63"/>
        <v>0</v>
      </c>
      <c r="W596">
        <f>IF(AND(P596&gt;='World Hubbert'!$N$9,P595&lt;'World Hubbert'!$N$9),'Data 1'!M596,0)</f>
        <v>0</v>
      </c>
      <c r="X596">
        <f>IF(AND(P596&gt;='World Hubbert'!$P$9,P595&lt;'World Hubbert'!$P$9),'Data 1'!M596,0)</f>
        <v>0</v>
      </c>
    </row>
    <row r="597" spans="13:24">
      <c r="M597">
        <f t="shared" si="60"/>
        <v>594</v>
      </c>
      <c r="N597">
        <f>MAX('World Hubbert'!$N$17*(1-(M597/'World Hubbert'!$N$18))*M597,0)</f>
        <v>31.838399999999996</v>
      </c>
      <c r="O597">
        <f t="shared" si="64"/>
        <v>3.140861349816574E-2</v>
      </c>
      <c r="P597">
        <f t="shared" si="61"/>
        <v>1991.2284352209788</v>
      </c>
      <c r="Q597">
        <f t="shared" si="65"/>
        <v>1991</v>
      </c>
      <c r="R597" s="25">
        <f t="shared" si="62"/>
        <v>31838.399999999998</v>
      </c>
      <c r="S597" s="25">
        <f t="shared" si="63"/>
        <v>0</v>
      </c>
      <c r="W597">
        <f>IF(AND(P597&gt;='World Hubbert'!$N$9,P596&lt;'World Hubbert'!$N$9),'Data 1'!M597,0)</f>
        <v>0</v>
      </c>
      <c r="X597">
        <f>IF(AND(P597&gt;='World Hubbert'!$P$9,P596&lt;'World Hubbert'!$P$9),'Data 1'!M597,0)</f>
        <v>0</v>
      </c>
    </row>
    <row r="598" spans="13:24">
      <c r="M598">
        <f t="shared" si="60"/>
        <v>595</v>
      </c>
      <c r="N598">
        <f>MAX('World Hubbert'!$N$17*(1-(M598/'World Hubbert'!$N$18))*M598,0)</f>
        <v>31.865555555555559</v>
      </c>
      <c r="O598">
        <f t="shared" si="64"/>
        <v>3.1381847344747027E-2</v>
      </c>
      <c r="P598">
        <f t="shared" si="61"/>
        <v>1991.2598170683236</v>
      </c>
      <c r="Q598">
        <f t="shared" si="65"/>
        <v>1991</v>
      </c>
      <c r="R598" s="25">
        <f t="shared" si="62"/>
        <v>31865.555555555558</v>
      </c>
      <c r="S598" s="25">
        <f t="shared" si="63"/>
        <v>0</v>
      </c>
      <c r="W598">
        <f>IF(AND(P598&gt;='World Hubbert'!$N$9,P597&lt;'World Hubbert'!$N$9),'Data 1'!M598,0)</f>
        <v>0</v>
      </c>
      <c r="X598">
        <f>IF(AND(P598&gt;='World Hubbert'!$P$9,P597&lt;'World Hubbert'!$P$9),'Data 1'!M598,0)</f>
        <v>0</v>
      </c>
    </row>
    <row r="599" spans="13:24">
      <c r="M599">
        <f t="shared" si="60"/>
        <v>596</v>
      </c>
      <c r="N599">
        <f>MAX('World Hubbert'!$N$17*(1-(M599/'World Hubbert'!$N$18))*M599,0)</f>
        <v>31.892622222222222</v>
      </c>
      <c r="O599">
        <f t="shared" si="64"/>
        <v>3.1355214163080562E-2</v>
      </c>
      <c r="P599">
        <f t="shared" si="61"/>
        <v>1991.2911722824867</v>
      </c>
      <c r="Q599">
        <f t="shared" si="65"/>
        <v>1991</v>
      </c>
      <c r="R599" s="25">
        <f t="shared" si="62"/>
        <v>31892.62222222222</v>
      </c>
      <c r="S599" s="25">
        <f t="shared" si="63"/>
        <v>0</v>
      </c>
      <c r="W599">
        <f>IF(AND(P599&gt;='World Hubbert'!$N$9,P598&lt;'World Hubbert'!$N$9),'Data 1'!M599,0)</f>
        <v>0</v>
      </c>
      <c r="X599">
        <f>IF(AND(P599&gt;='World Hubbert'!$P$9,P598&lt;'World Hubbert'!$P$9),'Data 1'!M599,0)</f>
        <v>0</v>
      </c>
    </row>
    <row r="600" spans="13:24">
      <c r="M600">
        <f t="shared" si="60"/>
        <v>597</v>
      </c>
      <c r="N600">
        <f>MAX('World Hubbert'!$N$17*(1-(M600/'World Hubbert'!$N$18))*M600,0)</f>
        <v>31.919600000000003</v>
      </c>
      <c r="O600">
        <f t="shared" si="64"/>
        <v>3.13287133923984E-2</v>
      </c>
      <c r="P600">
        <f t="shared" si="61"/>
        <v>1991.3225009958792</v>
      </c>
      <c r="Q600">
        <f t="shared" si="65"/>
        <v>1991</v>
      </c>
      <c r="R600" s="25">
        <f t="shared" si="62"/>
        <v>31919.600000000002</v>
      </c>
      <c r="S600" s="25">
        <f t="shared" si="63"/>
        <v>0</v>
      </c>
      <c r="W600">
        <f>IF(AND(P600&gt;='World Hubbert'!$N$9,P599&lt;'World Hubbert'!$N$9),'Data 1'!M600,0)</f>
        <v>0</v>
      </c>
      <c r="X600">
        <f>IF(AND(P600&gt;='World Hubbert'!$P$9,P599&lt;'World Hubbert'!$P$9),'Data 1'!M600,0)</f>
        <v>0</v>
      </c>
    </row>
    <row r="601" spans="13:24">
      <c r="M601">
        <f t="shared" si="60"/>
        <v>598</v>
      </c>
      <c r="N601">
        <f>MAX('World Hubbert'!$N$17*(1-(M601/'World Hubbert'!$N$18))*M601,0)</f>
        <v>31.94648888888889</v>
      </c>
      <c r="O601">
        <f t="shared" si="64"/>
        <v>3.1302344476040488E-2</v>
      </c>
      <c r="P601">
        <f t="shared" si="61"/>
        <v>1991.3538033403552</v>
      </c>
      <c r="Q601">
        <f t="shared" si="65"/>
        <v>1991</v>
      </c>
      <c r="R601" s="25">
        <f t="shared" si="62"/>
        <v>31946.488888888889</v>
      </c>
      <c r="S601" s="25">
        <f t="shared" si="63"/>
        <v>0</v>
      </c>
      <c r="W601">
        <f>IF(AND(P601&gt;='World Hubbert'!$N$9,P600&lt;'World Hubbert'!$N$9),'Data 1'!M601,0)</f>
        <v>0</v>
      </c>
      <c r="X601">
        <f>IF(AND(P601&gt;='World Hubbert'!$P$9,P600&lt;'World Hubbert'!$P$9),'Data 1'!M601,0)</f>
        <v>0</v>
      </c>
    </row>
    <row r="602" spans="13:24">
      <c r="M602">
        <f t="shared" si="60"/>
        <v>599</v>
      </c>
      <c r="N602">
        <f>MAX('World Hubbert'!$N$17*(1-(M602/'World Hubbert'!$N$18))*M602,0)</f>
        <v>31.973288888888888</v>
      </c>
      <c r="O602">
        <f t="shared" si="64"/>
        <v>3.1276106861421828E-2</v>
      </c>
      <c r="P602">
        <f t="shared" si="61"/>
        <v>1991.3850794472166</v>
      </c>
      <c r="Q602">
        <f t="shared" si="65"/>
        <v>1991</v>
      </c>
      <c r="R602" s="25">
        <f t="shared" si="62"/>
        <v>31973.288888888888</v>
      </c>
      <c r="S602" s="25">
        <f t="shared" si="63"/>
        <v>0</v>
      </c>
      <c r="W602">
        <f>IF(AND(P602&gt;='World Hubbert'!$N$9,P601&lt;'World Hubbert'!$N$9),'Data 1'!M602,0)</f>
        <v>0</v>
      </c>
      <c r="X602">
        <f>IF(AND(P602&gt;='World Hubbert'!$P$9,P601&lt;'World Hubbert'!$P$9),'Data 1'!M602,0)</f>
        <v>0</v>
      </c>
    </row>
    <row r="603" spans="13:24">
      <c r="M603">
        <f t="shared" si="60"/>
        <v>600</v>
      </c>
      <c r="N603">
        <f>MAX('World Hubbert'!$N$17*(1-(M603/'World Hubbert'!$N$18))*M603,0)</f>
        <v>32.000000000000007</v>
      </c>
      <c r="O603">
        <f t="shared" si="64"/>
        <v>3.1249999999999993E-2</v>
      </c>
      <c r="P603">
        <f t="shared" si="61"/>
        <v>1991.4163294472166</v>
      </c>
      <c r="Q603">
        <f t="shared" si="65"/>
        <v>1991</v>
      </c>
      <c r="R603" s="25">
        <f t="shared" si="62"/>
        <v>32000.000000000007</v>
      </c>
      <c r="S603" s="25">
        <f t="shared" si="63"/>
        <v>0</v>
      </c>
      <c r="W603">
        <f>IF(AND(P603&gt;='World Hubbert'!$N$9,P602&lt;'World Hubbert'!$N$9),'Data 1'!M603,0)</f>
        <v>0</v>
      </c>
      <c r="X603">
        <f>IF(AND(P603&gt;='World Hubbert'!$P$9,P602&lt;'World Hubbert'!$P$9),'Data 1'!M603,0)</f>
        <v>0</v>
      </c>
    </row>
    <row r="604" spans="13:24">
      <c r="M604">
        <f t="shared" si="60"/>
        <v>601</v>
      </c>
      <c r="N604">
        <f>MAX('World Hubbert'!$N$17*(1-(M604/'World Hubbert'!$N$18))*M604,0)</f>
        <v>32.026622222222223</v>
      </c>
      <c r="O604">
        <f t="shared" si="64"/>
        <v>3.1224023347243057E-2</v>
      </c>
      <c r="P604">
        <f t="shared" si="61"/>
        <v>1991.4475534705639</v>
      </c>
      <c r="Q604">
        <f t="shared" si="65"/>
        <v>1991</v>
      </c>
      <c r="R604" s="25">
        <f t="shared" si="62"/>
        <v>32026.622222222224</v>
      </c>
      <c r="S604" s="25">
        <f t="shared" si="63"/>
        <v>0</v>
      </c>
      <c r="W604">
        <f>IF(AND(P604&gt;='World Hubbert'!$N$9,P603&lt;'World Hubbert'!$N$9),'Data 1'!M604,0)</f>
        <v>0</v>
      </c>
      <c r="X604">
        <f>IF(AND(P604&gt;='World Hubbert'!$P$9,P603&lt;'World Hubbert'!$P$9),'Data 1'!M604,0)</f>
        <v>0</v>
      </c>
    </row>
    <row r="605" spans="13:24">
      <c r="M605">
        <f t="shared" si="60"/>
        <v>602</v>
      </c>
      <c r="N605">
        <f>MAX('World Hubbert'!$N$17*(1-(M605/'World Hubbert'!$N$18))*M605,0)</f>
        <v>32.053155555555556</v>
      </c>
      <c r="O605">
        <f t="shared" si="64"/>
        <v>3.1198176362597686E-2</v>
      </c>
      <c r="P605">
        <f t="shared" si="61"/>
        <v>1991.4787516469264</v>
      </c>
      <c r="Q605">
        <f t="shared" si="65"/>
        <v>1991</v>
      </c>
      <c r="R605" s="25">
        <f t="shared" si="62"/>
        <v>32053.155555555557</v>
      </c>
      <c r="S605" s="25">
        <f t="shared" si="63"/>
        <v>0</v>
      </c>
      <c r="W605">
        <f>IF(AND(P605&gt;='World Hubbert'!$N$9,P604&lt;'World Hubbert'!$N$9),'Data 1'!M605,0)</f>
        <v>0</v>
      </c>
      <c r="X605">
        <f>IF(AND(P605&gt;='World Hubbert'!$P$9,P604&lt;'World Hubbert'!$P$9),'Data 1'!M605,0)</f>
        <v>0</v>
      </c>
    </row>
    <row r="606" spans="13:24">
      <c r="M606">
        <f t="shared" si="60"/>
        <v>603</v>
      </c>
      <c r="N606">
        <f>MAX('World Hubbert'!$N$17*(1-(M606/'World Hubbert'!$N$18))*M606,0)</f>
        <v>32.079599999999999</v>
      </c>
      <c r="O606">
        <f t="shared" si="64"/>
        <v>3.1172458509457726E-2</v>
      </c>
      <c r="P606">
        <f t="shared" si="61"/>
        <v>1991.5099241054359</v>
      </c>
      <c r="Q606">
        <f t="shared" si="65"/>
        <v>1991</v>
      </c>
      <c r="R606" s="25">
        <f t="shared" si="62"/>
        <v>32079.599999999999</v>
      </c>
      <c r="S606" s="25">
        <f t="shared" si="63"/>
        <v>0</v>
      </c>
      <c r="W606">
        <f>IF(AND(P606&gt;='World Hubbert'!$N$9,P605&lt;'World Hubbert'!$N$9),'Data 1'!M606,0)</f>
        <v>0</v>
      </c>
      <c r="X606">
        <f>IF(AND(P606&gt;='World Hubbert'!$P$9,P605&lt;'World Hubbert'!$P$9),'Data 1'!M606,0)</f>
        <v>0</v>
      </c>
    </row>
    <row r="607" spans="13:24">
      <c r="M607">
        <f t="shared" si="60"/>
        <v>604</v>
      </c>
      <c r="N607">
        <f>MAX('World Hubbert'!$N$17*(1-(M607/'World Hubbert'!$N$18))*M607,0)</f>
        <v>32.105955555555553</v>
      </c>
      <c r="O607">
        <f t="shared" si="64"/>
        <v>3.1146869255133006E-2</v>
      </c>
      <c r="P607">
        <f t="shared" si="61"/>
        <v>1991.5410709746909</v>
      </c>
      <c r="Q607">
        <f t="shared" si="65"/>
        <v>1991</v>
      </c>
      <c r="R607" s="25">
        <f t="shared" si="62"/>
        <v>32105.955555555553</v>
      </c>
      <c r="S607" s="25">
        <f t="shared" si="63"/>
        <v>0</v>
      </c>
      <c r="W607">
        <f>IF(AND(P607&gt;='World Hubbert'!$N$9,P606&lt;'World Hubbert'!$N$9),'Data 1'!M607,0)</f>
        <v>0</v>
      </c>
      <c r="X607">
        <f>IF(AND(P607&gt;='World Hubbert'!$P$9,P606&lt;'World Hubbert'!$P$9),'Data 1'!M607,0)</f>
        <v>0</v>
      </c>
    </row>
    <row r="608" spans="13:24">
      <c r="M608">
        <f t="shared" si="60"/>
        <v>605</v>
      </c>
      <c r="N608">
        <f>MAX('World Hubbert'!$N$17*(1-(M608/'World Hubbert'!$N$18))*M608,0)</f>
        <v>32.132222222222218</v>
      </c>
      <c r="O608">
        <f t="shared" si="64"/>
        <v>3.1121408070818497E-2</v>
      </c>
      <c r="P608">
        <f t="shared" si="61"/>
        <v>1991.5721923827618</v>
      </c>
      <c r="Q608">
        <f t="shared" si="65"/>
        <v>1991</v>
      </c>
      <c r="R608" s="25">
        <f t="shared" si="62"/>
        <v>32132.222222222219</v>
      </c>
      <c r="S608" s="25">
        <f t="shared" si="63"/>
        <v>0</v>
      </c>
      <c r="W608">
        <f>IF(AND(P608&gt;='World Hubbert'!$N$9,P607&lt;'World Hubbert'!$N$9),'Data 1'!M608,0)</f>
        <v>0</v>
      </c>
      <c r="X608">
        <f>IF(AND(P608&gt;='World Hubbert'!$P$9,P607&lt;'World Hubbert'!$P$9),'Data 1'!M608,0)</f>
        <v>0</v>
      </c>
    </row>
    <row r="609" spans="13:24">
      <c r="M609">
        <f t="shared" si="60"/>
        <v>606</v>
      </c>
      <c r="N609">
        <f>MAX('World Hubbert'!$N$17*(1-(M609/'World Hubbert'!$N$18))*M609,0)</f>
        <v>32.1584</v>
      </c>
      <c r="O609">
        <f t="shared" si="64"/>
        <v>3.1096074431563758E-2</v>
      </c>
      <c r="P609">
        <f t="shared" si="61"/>
        <v>1991.6032884571935</v>
      </c>
      <c r="Q609">
        <f t="shared" si="65"/>
        <v>1991</v>
      </c>
      <c r="R609" s="25">
        <f t="shared" si="62"/>
        <v>32158.400000000001</v>
      </c>
      <c r="S609" s="25">
        <f t="shared" si="63"/>
        <v>0</v>
      </c>
      <c r="W609">
        <f>IF(AND(P609&gt;='World Hubbert'!$N$9,P608&lt;'World Hubbert'!$N$9),'Data 1'!M609,0)</f>
        <v>0</v>
      </c>
      <c r="X609">
        <f>IF(AND(P609&gt;='World Hubbert'!$P$9,P608&lt;'World Hubbert'!$P$9),'Data 1'!M609,0)</f>
        <v>0</v>
      </c>
    </row>
    <row r="610" spans="13:24">
      <c r="M610">
        <f t="shared" si="60"/>
        <v>607</v>
      </c>
      <c r="N610">
        <f>MAX('World Hubbert'!$N$17*(1-(M610/'World Hubbert'!$N$18))*M610,0)</f>
        <v>32.184488888888893</v>
      </c>
      <c r="O610">
        <f t="shared" si="64"/>
        <v>3.1070867816242742E-2</v>
      </c>
      <c r="P610">
        <f t="shared" si="61"/>
        <v>1991.6343593250097</v>
      </c>
      <c r="Q610">
        <f t="shared" si="65"/>
        <v>1991</v>
      </c>
      <c r="R610" s="25">
        <f t="shared" si="62"/>
        <v>32184.488888888893</v>
      </c>
      <c r="S610" s="25">
        <f t="shared" si="63"/>
        <v>0</v>
      </c>
      <c r="W610">
        <f>IF(AND(P610&gt;='World Hubbert'!$N$9,P609&lt;'World Hubbert'!$N$9),'Data 1'!M610,0)</f>
        <v>0</v>
      </c>
      <c r="X610">
        <f>IF(AND(P610&gt;='World Hubbert'!$P$9,P609&lt;'World Hubbert'!$P$9),'Data 1'!M610,0)</f>
        <v>0</v>
      </c>
    </row>
    <row r="611" spans="13:24">
      <c r="M611">
        <f t="shared" si="60"/>
        <v>608</v>
      </c>
      <c r="N611">
        <f>MAX('World Hubbert'!$N$17*(1-(M611/'World Hubbert'!$N$18))*M611,0)</f>
        <v>32.210488888888889</v>
      </c>
      <c r="O611">
        <f t="shared" si="64"/>
        <v>3.1045787707523843E-2</v>
      </c>
      <c r="P611">
        <f t="shared" si="61"/>
        <v>1991.6654051127173</v>
      </c>
      <c r="Q611">
        <f t="shared" si="65"/>
        <v>1991</v>
      </c>
      <c r="R611" s="25">
        <f t="shared" si="62"/>
        <v>32210.488888888889</v>
      </c>
      <c r="S611" s="25">
        <f t="shared" si="63"/>
        <v>0</v>
      </c>
      <c r="W611">
        <f>IF(AND(P611&gt;='World Hubbert'!$N$9,P610&lt;'World Hubbert'!$N$9),'Data 1'!M611,0)</f>
        <v>0</v>
      </c>
      <c r="X611">
        <f>IF(AND(P611&gt;='World Hubbert'!$P$9,P610&lt;'World Hubbert'!$P$9),'Data 1'!M611,0)</f>
        <v>0</v>
      </c>
    </row>
    <row r="612" spans="13:24">
      <c r="M612">
        <f t="shared" si="60"/>
        <v>609</v>
      </c>
      <c r="N612">
        <f>MAX('World Hubbert'!$N$17*(1-(M612/'World Hubbert'!$N$18))*M612,0)</f>
        <v>32.236399999999996</v>
      </c>
      <c r="O612">
        <f t="shared" si="64"/>
        <v>3.1020833591840283E-2</v>
      </c>
      <c r="P612">
        <f t="shared" si="61"/>
        <v>1991.6964259463091</v>
      </c>
      <c r="Q612">
        <f t="shared" si="65"/>
        <v>1991</v>
      </c>
      <c r="R612" s="25">
        <f t="shared" si="62"/>
        <v>32236.399999999998</v>
      </c>
      <c r="S612" s="25">
        <f t="shared" si="63"/>
        <v>0</v>
      </c>
      <c r="W612">
        <f>IF(AND(P612&gt;='World Hubbert'!$N$9,P611&lt;'World Hubbert'!$N$9),'Data 1'!M612,0)</f>
        <v>0</v>
      </c>
      <c r="X612">
        <f>IF(AND(P612&gt;='World Hubbert'!$P$9,P611&lt;'World Hubbert'!$P$9),'Data 1'!M612,0)</f>
        <v>0</v>
      </c>
    </row>
    <row r="613" spans="13:24">
      <c r="M613">
        <f t="shared" si="60"/>
        <v>610</v>
      </c>
      <c r="N613">
        <f>MAX('World Hubbert'!$N$17*(1-(M613/'World Hubbert'!$N$18))*M613,0)</f>
        <v>32.262222222222221</v>
      </c>
      <c r="O613">
        <f t="shared" si="64"/>
        <v>3.0996004959360796E-2</v>
      </c>
      <c r="P613">
        <f t="shared" si="61"/>
        <v>1991.7274219512685</v>
      </c>
      <c r="Q613">
        <f t="shared" si="65"/>
        <v>1991</v>
      </c>
      <c r="R613" s="25">
        <f t="shared" si="62"/>
        <v>32262.222222222219</v>
      </c>
      <c r="S613" s="25">
        <f t="shared" si="63"/>
        <v>0</v>
      </c>
      <c r="W613">
        <f>IF(AND(P613&gt;='World Hubbert'!$N$9,P612&lt;'World Hubbert'!$N$9),'Data 1'!M613,0)</f>
        <v>0</v>
      </c>
      <c r="X613">
        <f>IF(AND(P613&gt;='World Hubbert'!$P$9,P612&lt;'World Hubbert'!$P$9),'Data 1'!M613,0)</f>
        <v>0</v>
      </c>
    </row>
    <row r="614" spans="13:24">
      <c r="M614">
        <f t="shared" si="60"/>
        <v>611</v>
      </c>
      <c r="N614">
        <f>MAX('World Hubbert'!$N$17*(1-(M614/'World Hubbert'!$N$18))*M614,0)</f>
        <v>32.287955555555556</v>
      </c>
      <c r="O614">
        <f t="shared" si="64"/>
        <v>3.097130130396061E-2</v>
      </c>
      <c r="P614">
        <f t="shared" si="61"/>
        <v>1991.7583932525724</v>
      </c>
      <c r="Q614">
        <f t="shared" si="65"/>
        <v>1991</v>
      </c>
      <c r="R614" s="25">
        <f t="shared" si="62"/>
        <v>32287.955555555556</v>
      </c>
      <c r="S614" s="25">
        <f t="shared" si="63"/>
        <v>0</v>
      </c>
      <c r="W614">
        <f>IF(AND(P614&gt;='World Hubbert'!$N$9,P613&lt;'World Hubbert'!$N$9),'Data 1'!M614,0)</f>
        <v>0</v>
      </c>
      <c r="X614">
        <f>IF(AND(P614&gt;='World Hubbert'!$P$9,P613&lt;'World Hubbert'!$P$9),'Data 1'!M614,0)</f>
        <v>0</v>
      </c>
    </row>
    <row r="615" spans="13:24">
      <c r="M615">
        <f t="shared" si="60"/>
        <v>612</v>
      </c>
      <c r="N615">
        <f>MAX('World Hubbert'!$N$17*(1-(M615/'World Hubbert'!$N$18))*M615,0)</f>
        <v>32.313599999999994</v>
      </c>
      <c r="O615">
        <f t="shared" si="64"/>
        <v>3.0946722123192716E-2</v>
      </c>
      <c r="P615">
        <f t="shared" si="61"/>
        <v>1991.7893399746956</v>
      </c>
      <c r="Q615">
        <f t="shared" si="65"/>
        <v>1991</v>
      </c>
      <c r="R615" s="25">
        <f t="shared" si="62"/>
        <v>32313.599999999995</v>
      </c>
      <c r="S615" s="25">
        <f t="shared" si="63"/>
        <v>0</v>
      </c>
      <c r="W615">
        <f>IF(AND(P615&gt;='World Hubbert'!$N$9,P614&lt;'World Hubbert'!$N$9),'Data 1'!M615,0)</f>
        <v>0</v>
      </c>
      <c r="X615">
        <f>IF(AND(P615&gt;='World Hubbert'!$P$9,P614&lt;'World Hubbert'!$P$9),'Data 1'!M615,0)</f>
        <v>0</v>
      </c>
    </row>
    <row r="616" spans="13:24">
      <c r="M616">
        <f t="shared" si="60"/>
        <v>613</v>
      </c>
      <c r="N616">
        <f>MAX('World Hubbert'!$N$17*(1-(M616/'World Hubbert'!$N$18))*M616,0)</f>
        <v>32.339155555555557</v>
      </c>
      <c r="O616">
        <f t="shared" si="64"/>
        <v>3.0922266918259392E-2</v>
      </c>
      <c r="P616">
        <f t="shared" si="61"/>
        <v>1991.8202622416138</v>
      </c>
      <c r="Q616">
        <f t="shared" si="65"/>
        <v>1991</v>
      </c>
      <c r="R616" s="25">
        <f t="shared" si="62"/>
        <v>32339.155555555557</v>
      </c>
      <c r="S616" s="25">
        <f t="shared" si="63"/>
        <v>0</v>
      </c>
      <c r="W616">
        <f>IF(AND(P616&gt;='World Hubbert'!$N$9,P615&lt;'World Hubbert'!$N$9),'Data 1'!M616,0)</f>
        <v>0</v>
      </c>
      <c r="X616">
        <f>IF(AND(P616&gt;='World Hubbert'!$P$9,P615&lt;'World Hubbert'!$P$9),'Data 1'!M616,0)</f>
        <v>0</v>
      </c>
    </row>
    <row r="617" spans="13:24">
      <c r="M617">
        <f t="shared" si="60"/>
        <v>614</v>
      </c>
      <c r="N617">
        <f>MAX('World Hubbert'!$N$17*(1-(M617/'World Hubbert'!$N$18))*M617,0)</f>
        <v>32.364622222222224</v>
      </c>
      <c r="O617">
        <f t="shared" si="64"/>
        <v>3.0897935193984101E-2</v>
      </c>
      <c r="P617">
        <f t="shared" si="61"/>
        <v>1991.8511601768078</v>
      </c>
      <c r="Q617">
        <f t="shared" si="65"/>
        <v>1991</v>
      </c>
      <c r="R617" s="25">
        <f t="shared" si="62"/>
        <v>32364.622222222224</v>
      </c>
      <c r="S617" s="25">
        <f t="shared" si="63"/>
        <v>0</v>
      </c>
      <c r="W617">
        <f>IF(AND(P617&gt;='World Hubbert'!$N$9,P616&lt;'World Hubbert'!$N$9),'Data 1'!M617,0)</f>
        <v>0</v>
      </c>
      <c r="X617">
        <f>IF(AND(P617&gt;='World Hubbert'!$P$9,P616&lt;'World Hubbert'!$P$9),'Data 1'!M617,0)</f>
        <v>0</v>
      </c>
    </row>
    <row r="618" spans="13:24">
      <c r="M618">
        <f t="shared" si="60"/>
        <v>615</v>
      </c>
      <c r="N618">
        <f>MAX('World Hubbert'!$N$17*(1-(M618/'World Hubbert'!$N$18))*M618,0)</f>
        <v>32.39</v>
      </c>
      <c r="O618">
        <f t="shared" si="64"/>
        <v>3.0873726458783574E-2</v>
      </c>
      <c r="P618">
        <f t="shared" si="61"/>
        <v>1991.8820339032666</v>
      </c>
      <c r="Q618">
        <f t="shared" si="65"/>
        <v>1991</v>
      </c>
      <c r="R618" s="25">
        <f t="shared" si="62"/>
        <v>32390</v>
      </c>
      <c r="S618" s="25">
        <f t="shared" si="63"/>
        <v>0</v>
      </c>
      <c r="W618">
        <f>IF(AND(P618&gt;='World Hubbert'!$N$9,P617&lt;'World Hubbert'!$N$9),'Data 1'!M618,0)</f>
        <v>0</v>
      </c>
      <c r="X618">
        <f>IF(AND(P618&gt;='World Hubbert'!$P$9,P617&lt;'World Hubbert'!$P$9),'Data 1'!M618,0)</f>
        <v>0</v>
      </c>
    </row>
    <row r="619" spans="13:24">
      <c r="M619">
        <f t="shared" si="60"/>
        <v>616</v>
      </c>
      <c r="N619">
        <f>MAX('World Hubbert'!$N$17*(1-(M619/'World Hubbert'!$N$18))*M619,0)</f>
        <v>32.415288888888888</v>
      </c>
      <c r="O619">
        <f t="shared" si="64"/>
        <v>3.0849640224640224E-2</v>
      </c>
      <c r="P619">
        <f t="shared" si="61"/>
        <v>1991.9128835434913</v>
      </c>
      <c r="Q619">
        <f t="shared" si="65"/>
        <v>1991</v>
      </c>
      <c r="R619" s="25">
        <f t="shared" si="62"/>
        <v>32415.288888888888</v>
      </c>
      <c r="S619" s="25">
        <f t="shared" si="63"/>
        <v>0</v>
      </c>
      <c r="W619">
        <f>IF(AND(P619&gt;='World Hubbert'!$N$9,P618&lt;'World Hubbert'!$N$9),'Data 1'!M619,0)</f>
        <v>0</v>
      </c>
      <c r="X619">
        <f>IF(AND(P619&gt;='World Hubbert'!$P$9,P618&lt;'World Hubbert'!$P$9),'Data 1'!M619,0)</f>
        <v>0</v>
      </c>
    </row>
    <row r="620" spans="13:24">
      <c r="M620">
        <f t="shared" si="60"/>
        <v>617</v>
      </c>
      <c r="N620">
        <f>MAX('World Hubbert'!$N$17*(1-(M620/'World Hubbert'!$N$18))*M620,0)</f>
        <v>32.440488888888886</v>
      </c>
      <c r="O620">
        <f t="shared" si="64"/>
        <v>3.0825676007074837E-2</v>
      </c>
      <c r="P620">
        <f t="shared" si="61"/>
        <v>1991.9437092194983</v>
      </c>
      <c r="Q620">
        <f t="shared" si="65"/>
        <v>1991</v>
      </c>
      <c r="R620" s="25">
        <f t="shared" si="62"/>
        <v>32440.488888888885</v>
      </c>
      <c r="S620" s="25">
        <f t="shared" si="63"/>
        <v>0</v>
      </c>
      <c r="W620">
        <f>IF(AND(P620&gt;='World Hubbert'!$N$9,P619&lt;'World Hubbert'!$N$9),'Data 1'!M620,0)</f>
        <v>0</v>
      </c>
      <c r="X620">
        <f>IF(AND(P620&gt;='World Hubbert'!$P$9,P619&lt;'World Hubbert'!$P$9),'Data 1'!M620,0)</f>
        <v>0</v>
      </c>
    </row>
    <row r="621" spans="13:24">
      <c r="M621">
        <f t="shared" si="60"/>
        <v>618</v>
      </c>
      <c r="N621">
        <f>MAX('World Hubbert'!$N$17*(1-(M621/'World Hubbert'!$N$18))*M621,0)</f>
        <v>32.465600000000002</v>
      </c>
      <c r="O621">
        <f t="shared" si="64"/>
        <v>3.0801833325119508E-2</v>
      </c>
      <c r="P621">
        <f t="shared" si="61"/>
        <v>1991.9745110528233</v>
      </c>
      <c r="Q621">
        <f t="shared" si="65"/>
        <v>1991</v>
      </c>
      <c r="R621" s="25">
        <f t="shared" si="62"/>
        <v>32465.600000000002</v>
      </c>
      <c r="S621" s="25">
        <f t="shared" si="63"/>
        <v>0</v>
      </c>
      <c r="W621">
        <f>IF(AND(P621&gt;='World Hubbert'!$N$9,P620&lt;'World Hubbert'!$N$9),'Data 1'!M621,0)</f>
        <v>0</v>
      </c>
      <c r="X621">
        <f>IF(AND(P621&gt;='World Hubbert'!$P$9,P620&lt;'World Hubbert'!$P$9),'Data 1'!M621,0)</f>
        <v>0</v>
      </c>
    </row>
    <row r="622" spans="13:24">
      <c r="M622">
        <f t="shared" si="60"/>
        <v>619</v>
      </c>
      <c r="N622">
        <f>MAX('World Hubbert'!$N$17*(1-(M622/'World Hubbert'!$N$18))*M622,0)</f>
        <v>32.490622222222221</v>
      </c>
      <c r="O622">
        <f t="shared" si="64"/>
        <v>3.0778111701290904E-2</v>
      </c>
      <c r="P622">
        <f t="shared" si="61"/>
        <v>1992.0052891645246</v>
      </c>
      <c r="Q622">
        <f t="shared" si="65"/>
        <v>1992</v>
      </c>
      <c r="R622" s="25">
        <f t="shared" si="62"/>
        <v>32490.62222222222</v>
      </c>
      <c r="S622" s="25">
        <f t="shared" si="63"/>
        <v>0</v>
      </c>
      <c r="W622">
        <f>IF(AND(P622&gt;='World Hubbert'!$N$9,P621&lt;'World Hubbert'!$N$9),'Data 1'!M622,0)</f>
        <v>619</v>
      </c>
      <c r="X622">
        <f>IF(AND(P622&gt;='World Hubbert'!$P$9,P621&lt;'World Hubbert'!$P$9),'Data 1'!M622,0)</f>
        <v>0</v>
      </c>
    </row>
    <row r="623" spans="13:24">
      <c r="M623">
        <f t="shared" si="60"/>
        <v>620</v>
      </c>
      <c r="N623">
        <f>MAX('World Hubbert'!$N$17*(1-(M623/'World Hubbert'!$N$18))*M623,0)</f>
        <v>32.515555555555558</v>
      </c>
      <c r="O623">
        <f t="shared" si="64"/>
        <v>3.0754510661563695E-2</v>
      </c>
      <c r="P623">
        <f t="shared" si="61"/>
        <v>1992.0360436751862</v>
      </c>
      <c r="Q623">
        <f t="shared" si="65"/>
        <v>1992</v>
      </c>
      <c r="R623" s="25">
        <f t="shared" si="62"/>
        <v>32515.555555555558</v>
      </c>
      <c r="S623" s="25">
        <f t="shared" si="63"/>
        <v>0</v>
      </c>
      <c r="W623">
        <f>IF(AND(P623&gt;='World Hubbert'!$N$9,P622&lt;'World Hubbert'!$N$9),'Data 1'!M623,0)</f>
        <v>0</v>
      </c>
      <c r="X623">
        <f>IF(AND(P623&gt;='World Hubbert'!$P$9,P622&lt;'World Hubbert'!$P$9),'Data 1'!M623,0)</f>
        <v>0</v>
      </c>
    </row>
    <row r="624" spans="13:24">
      <c r="M624">
        <f t="shared" si="60"/>
        <v>621</v>
      </c>
      <c r="N624">
        <f>MAX('World Hubbert'!$N$17*(1-(M624/'World Hubbert'!$N$18))*M624,0)</f>
        <v>32.540399999999998</v>
      </c>
      <c r="O624">
        <f t="shared" si="64"/>
        <v>3.0731029735344372E-2</v>
      </c>
      <c r="P624">
        <f t="shared" si="61"/>
        <v>1992.0667747049215</v>
      </c>
      <c r="Q624">
        <f t="shared" si="65"/>
        <v>1992</v>
      </c>
      <c r="R624" s="25">
        <f t="shared" si="62"/>
        <v>32540.399999999998</v>
      </c>
      <c r="S624" s="25">
        <f t="shared" si="63"/>
        <v>0</v>
      </c>
      <c r="W624">
        <f>IF(AND(P624&gt;='World Hubbert'!$N$9,P623&lt;'World Hubbert'!$N$9),'Data 1'!M624,0)</f>
        <v>0</v>
      </c>
      <c r="X624">
        <f>IF(AND(P624&gt;='World Hubbert'!$P$9,P623&lt;'World Hubbert'!$P$9),'Data 1'!M624,0)</f>
        <v>0</v>
      </c>
    </row>
    <row r="625" spans="13:24">
      <c r="M625">
        <f t="shared" si="60"/>
        <v>622</v>
      </c>
      <c r="N625">
        <f>MAX('World Hubbert'!$N$17*(1-(M625/'World Hubbert'!$N$18))*M625,0)</f>
        <v>32.565155555555556</v>
      </c>
      <c r="O625">
        <f t="shared" si="64"/>
        <v>3.070766845544522E-2</v>
      </c>
      <c r="P625">
        <f t="shared" si="61"/>
        <v>1992.097482373377</v>
      </c>
      <c r="Q625">
        <f t="shared" si="65"/>
        <v>1992</v>
      </c>
      <c r="R625" s="25">
        <f t="shared" si="62"/>
        <v>32565.155555555557</v>
      </c>
      <c r="S625" s="25">
        <f t="shared" si="63"/>
        <v>0</v>
      </c>
      <c r="W625">
        <f>IF(AND(P625&gt;='World Hubbert'!$N$9,P624&lt;'World Hubbert'!$N$9),'Data 1'!M625,0)</f>
        <v>0</v>
      </c>
      <c r="X625">
        <f>IF(AND(P625&gt;='World Hubbert'!$P$9,P624&lt;'World Hubbert'!$P$9),'Data 1'!M625,0)</f>
        <v>0</v>
      </c>
    </row>
    <row r="626" spans="13:24">
      <c r="M626">
        <f t="shared" si="60"/>
        <v>623</v>
      </c>
      <c r="N626">
        <f>MAX('World Hubbert'!$N$17*(1-(M626/'World Hubbert'!$N$18))*M626,0)</f>
        <v>32.589822222222232</v>
      </c>
      <c r="O626">
        <f t="shared" si="64"/>
        <v>3.0684426358058608E-2</v>
      </c>
      <c r="P626">
        <f t="shared" si="61"/>
        <v>1992.128166799735</v>
      </c>
      <c r="Q626">
        <f t="shared" si="65"/>
        <v>1992</v>
      </c>
      <c r="R626" s="25">
        <f t="shared" si="62"/>
        <v>32589.822222222232</v>
      </c>
      <c r="S626" s="25">
        <f t="shared" si="63"/>
        <v>0</v>
      </c>
      <c r="W626">
        <f>IF(AND(P626&gt;='World Hubbert'!$N$9,P625&lt;'World Hubbert'!$N$9),'Data 1'!M626,0)</f>
        <v>0</v>
      </c>
      <c r="X626">
        <f>IF(AND(P626&gt;='World Hubbert'!$P$9,P625&lt;'World Hubbert'!$P$9),'Data 1'!M626,0)</f>
        <v>0</v>
      </c>
    </row>
    <row r="627" spans="13:24">
      <c r="M627">
        <f t="shared" si="60"/>
        <v>624</v>
      </c>
      <c r="N627">
        <f>MAX('World Hubbert'!$N$17*(1-(M627/'World Hubbert'!$N$18))*M627,0)</f>
        <v>32.614400000000003</v>
      </c>
      <c r="O627">
        <f t="shared" si="64"/>
        <v>3.066130298273155E-2</v>
      </c>
      <c r="P627">
        <f t="shared" si="61"/>
        <v>1992.1588281027177</v>
      </c>
      <c r="Q627">
        <f t="shared" si="65"/>
        <v>1992</v>
      </c>
      <c r="R627" s="25">
        <f t="shared" si="62"/>
        <v>32614.400000000005</v>
      </c>
      <c r="S627" s="25">
        <f t="shared" si="63"/>
        <v>0</v>
      </c>
      <c r="W627">
        <f>IF(AND(P627&gt;='World Hubbert'!$N$9,P626&lt;'World Hubbert'!$N$9),'Data 1'!M627,0)</f>
        <v>0</v>
      </c>
      <c r="X627">
        <f>IF(AND(P627&gt;='World Hubbert'!$P$9,P626&lt;'World Hubbert'!$P$9),'Data 1'!M627,0)</f>
        <v>0</v>
      </c>
    </row>
    <row r="628" spans="13:24">
      <c r="M628">
        <f t="shared" si="60"/>
        <v>625</v>
      </c>
      <c r="N628">
        <f>MAX('World Hubbert'!$N$17*(1-(M628/'World Hubbert'!$N$18))*M628,0)</f>
        <v>32.638888888888893</v>
      </c>
      <c r="O628">
        <f t="shared" si="64"/>
        <v>3.063829787234042E-2</v>
      </c>
      <c r="P628">
        <f t="shared" si="61"/>
        <v>1992.1894664005902</v>
      </c>
      <c r="Q628">
        <f t="shared" si="65"/>
        <v>1992</v>
      </c>
      <c r="R628" s="25">
        <f t="shared" si="62"/>
        <v>32638.888888888894</v>
      </c>
      <c r="S628" s="25">
        <f t="shared" si="63"/>
        <v>0</v>
      </c>
      <c r="W628">
        <f>IF(AND(P628&gt;='World Hubbert'!$N$9,P627&lt;'World Hubbert'!$N$9),'Data 1'!M628,0)</f>
        <v>0</v>
      </c>
      <c r="X628">
        <f>IF(AND(P628&gt;='World Hubbert'!$P$9,P627&lt;'World Hubbert'!$P$9),'Data 1'!M628,0)</f>
        <v>0</v>
      </c>
    </row>
    <row r="629" spans="13:24">
      <c r="M629">
        <f t="shared" si="60"/>
        <v>626</v>
      </c>
      <c r="N629">
        <f>MAX('World Hubbert'!$N$17*(1-(M629/'World Hubbert'!$N$18))*M629,0)</f>
        <v>32.663288888888893</v>
      </c>
      <c r="O629">
        <f t="shared" si="64"/>
        <v>3.0615410573066056E-2</v>
      </c>
      <c r="P629">
        <f t="shared" si="61"/>
        <v>1992.2200818111633</v>
      </c>
      <c r="Q629">
        <f t="shared" si="65"/>
        <v>1992</v>
      </c>
      <c r="R629" s="25">
        <f t="shared" si="62"/>
        <v>32663.288888888892</v>
      </c>
      <c r="S629" s="25">
        <f t="shared" si="63"/>
        <v>0</v>
      </c>
      <c r="W629">
        <f>IF(AND(P629&gt;='World Hubbert'!$N$9,P628&lt;'World Hubbert'!$N$9),'Data 1'!M629,0)</f>
        <v>0</v>
      </c>
      <c r="X629">
        <f>IF(AND(P629&gt;='World Hubbert'!$P$9,P628&lt;'World Hubbert'!$P$9),'Data 1'!M629,0)</f>
        <v>0</v>
      </c>
    </row>
    <row r="630" spans="13:24">
      <c r="M630">
        <f t="shared" si="60"/>
        <v>627</v>
      </c>
      <c r="N630">
        <f>MAX('World Hubbert'!$N$17*(1-(M630/'World Hubbert'!$N$18))*M630,0)</f>
        <v>32.687599999999996</v>
      </c>
      <c r="O630">
        <f t="shared" si="64"/>
        <v>3.0592640634368999E-2</v>
      </c>
      <c r="P630">
        <f t="shared" si="61"/>
        <v>1992.2506744517975</v>
      </c>
      <c r="Q630">
        <f t="shared" si="65"/>
        <v>1992</v>
      </c>
      <c r="R630" s="25">
        <f t="shared" si="62"/>
        <v>32687.599999999995</v>
      </c>
      <c r="S630" s="25">
        <f t="shared" si="63"/>
        <v>0</v>
      </c>
      <c r="W630">
        <f>IF(AND(P630&gt;='World Hubbert'!$N$9,P629&lt;'World Hubbert'!$N$9),'Data 1'!M630,0)</f>
        <v>0</v>
      </c>
      <c r="X630">
        <f>IF(AND(P630&gt;='World Hubbert'!$P$9,P629&lt;'World Hubbert'!$P$9),'Data 1'!M630,0)</f>
        <v>0</v>
      </c>
    </row>
    <row r="631" spans="13:24">
      <c r="M631">
        <f t="shared" ref="M631:M694" si="66">M630+1</f>
        <v>628</v>
      </c>
      <c r="N631">
        <f>MAX('World Hubbert'!$N$17*(1-(M631/'World Hubbert'!$N$18))*M631,0)</f>
        <v>32.711822222222217</v>
      </c>
      <c r="O631">
        <f t="shared" si="64"/>
        <v>3.0569987608965028E-2</v>
      </c>
      <c r="P631">
        <f t="shared" ref="P631:P694" si="67">P632-O632</f>
        <v>1992.2812444394065</v>
      </c>
      <c r="Q631">
        <f t="shared" si="65"/>
        <v>1992</v>
      </c>
      <c r="R631" s="25">
        <f t="shared" ref="R631:R694" si="68">IF(N631&gt;0,N631*1000,0)</f>
        <v>32711.822222222218</v>
      </c>
      <c r="S631" s="25">
        <f t="shared" ref="S631:S694" si="69">IF(R631=$T$6,Q631,0)</f>
        <v>0</v>
      </c>
      <c r="W631">
        <f>IF(AND(P631&gt;='World Hubbert'!$N$9,P630&lt;'World Hubbert'!$N$9),'Data 1'!M631,0)</f>
        <v>0</v>
      </c>
      <c r="X631">
        <f>IF(AND(P631&gt;='World Hubbert'!$P$9,P630&lt;'World Hubbert'!$P$9),'Data 1'!M631,0)</f>
        <v>0</v>
      </c>
    </row>
    <row r="632" spans="13:24">
      <c r="M632">
        <f t="shared" si="66"/>
        <v>629</v>
      </c>
      <c r="N632">
        <f>MAX('World Hubbert'!$N$17*(1-(M632/'World Hubbert'!$N$18))*M632,0)</f>
        <v>32.735955555555556</v>
      </c>
      <c r="O632">
        <f t="shared" si="64"/>
        <v>3.054745105280093E-2</v>
      </c>
      <c r="P632">
        <f t="shared" si="67"/>
        <v>1992.3117918904593</v>
      </c>
      <c r="Q632">
        <f t="shared" si="65"/>
        <v>1992</v>
      </c>
      <c r="R632" s="25">
        <f t="shared" si="68"/>
        <v>32735.955555555556</v>
      </c>
      <c r="S632" s="25">
        <f t="shared" si="69"/>
        <v>0</v>
      </c>
      <c r="W632">
        <f>IF(AND(P632&gt;='World Hubbert'!$N$9,P631&lt;'World Hubbert'!$N$9),'Data 1'!M632,0)</f>
        <v>0</v>
      </c>
      <c r="X632">
        <f>IF(AND(P632&gt;='World Hubbert'!$P$9,P631&lt;'World Hubbert'!$P$9),'Data 1'!M632,0)</f>
        <v>0</v>
      </c>
    </row>
    <row r="633" spans="13:24">
      <c r="M633">
        <f t="shared" si="66"/>
        <v>630</v>
      </c>
      <c r="N633">
        <f>MAX('World Hubbert'!$N$17*(1-(M633/'World Hubbert'!$N$18))*M633,0)</f>
        <v>32.760000000000005</v>
      </c>
      <c r="O633">
        <f t="shared" si="64"/>
        <v>3.0525030525030521E-2</v>
      </c>
      <c r="P633">
        <f t="shared" si="67"/>
        <v>1992.3423169209843</v>
      </c>
      <c r="Q633">
        <f t="shared" si="65"/>
        <v>1992</v>
      </c>
      <c r="R633" s="25">
        <f t="shared" si="68"/>
        <v>32760.000000000004</v>
      </c>
      <c r="S633" s="25">
        <f t="shared" si="69"/>
        <v>0</v>
      </c>
      <c r="W633">
        <f>IF(AND(P633&gt;='World Hubbert'!$N$9,P632&lt;'World Hubbert'!$N$9),'Data 1'!M633,0)</f>
        <v>0</v>
      </c>
      <c r="X633">
        <f>IF(AND(P633&gt;='World Hubbert'!$P$9,P632&lt;'World Hubbert'!$P$9),'Data 1'!M633,0)</f>
        <v>0</v>
      </c>
    </row>
    <row r="634" spans="13:24">
      <c r="M634">
        <f t="shared" si="66"/>
        <v>631</v>
      </c>
      <c r="N634">
        <f>MAX('World Hubbert'!$N$17*(1-(M634/'World Hubbert'!$N$18))*M634,0)</f>
        <v>32.783955555555558</v>
      </c>
      <c r="O634">
        <f t="shared" si="64"/>
        <v>3.0502725587990873E-2</v>
      </c>
      <c r="P634">
        <f t="shared" si="67"/>
        <v>1992.3728196465722</v>
      </c>
      <c r="Q634">
        <f t="shared" si="65"/>
        <v>1992</v>
      </c>
      <c r="R634" s="25">
        <f t="shared" si="68"/>
        <v>32783.955555555556</v>
      </c>
      <c r="S634" s="25">
        <f t="shared" si="69"/>
        <v>0</v>
      </c>
      <c r="W634">
        <f>IF(AND(P634&gt;='World Hubbert'!$N$9,P633&lt;'World Hubbert'!$N$9),'Data 1'!M634,0)</f>
        <v>0</v>
      </c>
      <c r="X634">
        <f>IF(AND(P634&gt;='World Hubbert'!$P$9,P633&lt;'World Hubbert'!$P$9),'Data 1'!M634,0)</f>
        <v>0</v>
      </c>
    </row>
    <row r="635" spans="13:24">
      <c r="M635">
        <f t="shared" si="66"/>
        <v>632</v>
      </c>
      <c r="N635">
        <f>MAX('World Hubbert'!$N$17*(1-(M635/'World Hubbert'!$N$18))*M635,0)</f>
        <v>32.807822222222221</v>
      </c>
      <c r="O635">
        <f t="shared" si="64"/>
        <v>3.0480535807178778E-2</v>
      </c>
      <c r="P635">
        <f t="shared" si="67"/>
        <v>1992.4033001823793</v>
      </c>
      <c r="Q635">
        <f t="shared" si="65"/>
        <v>1992</v>
      </c>
      <c r="R635" s="25">
        <f t="shared" si="68"/>
        <v>32807.822222222218</v>
      </c>
      <c r="S635" s="25">
        <f t="shared" si="69"/>
        <v>0</v>
      </c>
      <c r="W635">
        <f>IF(AND(P635&gt;='World Hubbert'!$N$9,P634&lt;'World Hubbert'!$N$9),'Data 1'!M635,0)</f>
        <v>0</v>
      </c>
      <c r="X635">
        <f>IF(AND(P635&gt;='World Hubbert'!$P$9,P634&lt;'World Hubbert'!$P$9),'Data 1'!M635,0)</f>
        <v>0</v>
      </c>
    </row>
    <row r="636" spans="13:24">
      <c r="M636">
        <f t="shared" si="66"/>
        <v>633</v>
      </c>
      <c r="N636">
        <f>MAX('World Hubbert'!$N$17*(1-(M636/'World Hubbert'!$N$18))*M636,0)</f>
        <v>32.831600000000002</v>
      </c>
      <c r="O636">
        <f t="shared" si="64"/>
        <v>3.0458460751227476E-2</v>
      </c>
      <c r="P636">
        <f t="shared" si="67"/>
        <v>1992.4337586431307</v>
      </c>
      <c r="Q636">
        <f t="shared" si="65"/>
        <v>1992</v>
      </c>
      <c r="R636" s="25">
        <f t="shared" si="68"/>
        <v>32831.599999999999</v>
      </c>
      <c r="S636" s="25">
        <f t="shared" si="69"/>
        <v>0</v>
      </c>
      <c r="W636">
        <f>IF(AND(P636&gt;='World Hubbert'!$N$9,P635&lt;'World Hubbert'!$N$9),'Data 1'!M636,0)</f>
        <v>0</v>
      </c>
      <c r="X636">
        <f>IF(AND(P636&gt;='World Hubbert'!$P$9,P635&lt;'World Hubbert'!$P$9),'Data 1'!M636,0)</f>
        <v>0</v>
      </c>
    </row>
    <row r="637" spans="13:24">
      <c r="M637">
        <f t="shared" si="66"/>
        <v>634</v>
      </c>
      <c r="N637">
        <f>MAX('World Hubbert'!$N$17*(1-(M637/'World Hubbert'!$N$18))*M637,0)</f>
        <v>32.855288888888886</v>
      </c>
      <c r="O637">
        <f t="shared" si="64"/>
        <v>3.0436499991883602E-2</v>
      </c>
      <c r="P637">
        <f t="shared" si="67"/>
        <v>1992.4641951431227</v>
      </c>
      <c r="Q637">
        <f t="shared" si="65"/>
        <v>1992</v>
      </c>
      <c r="R637" s="25">
        <f t="shared" si="68"/>
        <v>32855.288888888885</v>
      </c>
      <c r="S637" s="25">
        <f t="shared" si="69"/>
        <v>0</v>
      </c>
      <c r="W637">
        <f>IF(AND(P637&gt;='World Hubbert'!$N$9,P636&lt;'World Hubbert'!$N$9),'Data 1'!M637,0)</f>
        <v>0</v>
      </c>
      <c r="X637">
        <f>IF(AND(P637&gt;='World Hubbert'!$P$9,P636&lt;'World Hubbert'!$P$9),'Data 1'!M637,0)</f>
        <v>0</v>
      </c>
    </row>
    <row r="638" spans="13:24">
      <c r="M638">
        <f t="shared" si="66"/>
        <v>635</v>
      </c>
      <c r="N638">
        <f>MAX('World Hubbert'!$N$17*(1-(M638/'World Hubbert'!$N$18))*M638,0)</f>
        <v>32.878888888888881</v>
      </c>
      <c r="O638">
        <f t="shared" si="64"/>
        <v>3.0414653103984328E-2</v>
      </c>
      <c r="P638">
        <f t="shared" si="67"/>
        <v>1992.4946097962265</v>
      </c>
      <c r="Q638">
        <f t="shared" si="65"/>
        <v>1992</v>
      </c>
      <c r="R638" s="25">
        <f t="shared" si="68"/>
        <v>32878.888888888883</v>
      </c>
      <c r="S638" s="25">
        <f t="shared" si="69"/>
        <v>0</v>
      </c>
      <c r="W638">
        <f>IF(AND(P638&gt;='World Hubbert'!$N$9,P637&lt;'World Hubbert'!$N$9),'Data 1'!M638,0)</f>
        <v>0</v>
      </c>
      <c r="X638">
        <f>IF(AND(P638&gt;='World Hubbert'!$P$9,P637&lt;'World Hubbert'!$P$9),'Data 1'!M638,0)</f>
        <v>0</v>
      </c>
    </row>
    <row r="639" spans="13:24">
      <c r="M639">
        <f t="shared" si="66"/>
        <v>636</v>
      </c>
      <c r="N639">
        <f>MAX('World Hubbert'!$N$17*(1-(M639/'World Hubbert'!$N$18))*M639,0)</f>
        <v>32.902400000000007</v>
      </c>
      <c r="O639">
        <f t="shared" si="64"/>
        <v>3.0392919665434733E-2</v>
      </c>
      <c r="P639">
        <f t="shared" si="67"/>
        <v>1992.525002715892</v>
      </c>
      <c r="Q639">
        <f t="shared" si="65"/>
        <v>1992</v>
      </c>
      <c r="R639" s="25">
        <f t="shared" si="68"/>
        <v>32902.400000000009</v>
      </c>
      <c r="S639" s="25">
        <f t="shared" si="69"/>
        <v>0</v>
      </c>
      <c r="W639">
        <f>IF(AND(P639&gt;='World Hubbert'!$N$9,P638&lt;'World Hubbert'!$N$9),'Data 1'!M639,0)</f>
        <v>0</v>
      </c>
      <c r="X639">
        <f>IF(AND(P639&gt;='World Hubbert'!$P$9,P638&lt;'World Hubbert'!$P$9),'Data 1'!M639,0)</f>
        <v>0</v>
      </c>
    </row>
    <row r="640" spans="13:24">
      <c r="M640">
        <f t="shared" si="66"/>
        <v>637</v>
      </c>
      <c r="N640">
        <f>MAX('World Hubbert'!$N$17*(1-(M640/'World Hubbert'!$N$18))*M640,0)</f>
        <v>32.925822222222223</v>
      </c>
      <c r="O640">
        <f t="shared" si="64"/>
        <v>3.037129925718551E-2</v>
      </c>
      <c r="P640">
        <f t="shared" si="67"/>
        <v>1992.5553740151493</v>
      </c>
      <c r="Q640">
        <f t="shared" si="65"/>
        <v>1992</v>
      </c>
      <c r="R640" s="25">
        <f t="shared" si="68"/>
        <v>32925.822222222225</v>
      </c>
      <c r="S640" s="25">
        <f t="shared" si="69"/>
        <v>0</v>
      </c>
      <c r="W640">
        <f>IF(AND(P640&gt;='World Hubbert'!$N$9,P639&lt;'World Hubbert'!$N$9),'Data 1'!M640,0)</f>
        <v>0</v>
      </c>
      <c r="X640">
        <f>IF(AND(P640&gt;='World Hubbert'!$P$9,P639&lt;'World Hubbert'!$P$9),'Data 1'!M640,0)</f>
        <v>0</v>
      </c>
    </row>
    <row r="641" spans="13:24">
      <c r="M641">
        <f t="shared" si="66"/>
        <v>638</v>
      </c>
      <c r="N641">
        <f>MAX('World Hubbert'!$N$17*(1-(M641/'World Hubbert'!$N$18))*M641,0)</f>
        <v>32.949155555555556</v>
      </c>
      <c r="O641">
        <f t="shared" si="64"/>
        <v>3.0349791463210655E-2</v>
      </c>
      <c r="P641">
        <f t="shared" si="67"/>
        <v>1992.5857238066126</v>
      </c>
      <c r="Q641">
        <f t="shared" si="65"/>
        <v>1992</v>
      </c>
      <c r="R641" s="25">
        <f t="shared" si="68"/>
        <v>32949.155555555553</v>
      </c>
      <c r="S641" s="25">
        <f t="shared" si="69"/>
        <v>0</v>
      </c>
      <c r="W641">
        <f>IF(AND(P641&gt;='World Hubbert'!$N$9,P640&lt;'World Hubbert'!$N$9),'Data 1'!M641,0)</f>
        <v>0</v>
      </c>
      <c r="X641">
        <f>IF(AND(P641&gt;='World Hubbert'!$P$9,P640&lt;'World Hubbert'!$P$9),'Data 1'!M641,0)</f>
        <v>0</v>
      </c>
    </row>
    <row r="642" spans="13:24">
      <c r="M642">
        <f t="shared" si="66"/>
        <v>639</v>
      </c>
      <c r="N642">
        <f>MAX('World Hubbert'!$N$17*(1-(M642/'World Hubbert'!$N$18))*M642,0)</f>
        <v>32.9724</v>
      </c>
      <c r="O642">
        <f t="shared" si="64"/>
        <v>3.0328395870485619E-2</v>
      </c>
      <c r="P642">
        <f t="shared" si="67"/>
        <v>1992.6160522024832</v>
      </c>
      <c r="Q642">
        <f t="shared" si="65"/>
        <v>1992</v>
      </c>
      <c r="R642" s="25">
        <f t="shared" si="68"/>
        <v>32972.400000000001</v>
      </c>
      <c r="S642" s="25">
        <f t="shared" si="69"/>
        <v>0</v>
      </c>
      <c r="W642">
        <f>IF(AND(P642&gt;='World Hubbert'!$N$9,P641&lt;'World Hubbert'!$N$9),'Data 1'!M642,0)</f>
        <v>0</v>
      </c>
      <c r="X642">
        <f>IF(AND(P642&gt;='World Hubbert'!$P$9,P641&lt;'World Hubbert'!$P$9),'Data 1'!M642,0)</f>
        <v>0</v>
      </c>
    </row>
    <row r="643" spans="13:24">
      <c r="M643">
        <f t="shared" si="66"/>
        <v>640</v>
      </c>
      <c r="N643">
        <f>MAX('World Hubbert'!$N$17*(1-(M643/'World Hubbert'!$N$18))*M643,0)</f>
        <v>32.995555555555555</v>
      </c>
      <c r="O643">
        <f t="shared" si="64"/>
        <v>3.0307112068965518E-2</v>
      </c>
      <c r="P643">
        <f t="shared" si="67"/>
        <v>1992.6463593145522</v>
      </c>
      <c r="Q643">
        <f t="shared" si="65"/>
        <v>1992</v>
      </c>
      <c r="R643" s="25">
        <f t="shared" si="68"/>
        <v>32995.555555555555</v>
      </c>
      <c r="S643" s="25">
        <f t="shared" si="69"/>
        <v>0</v>
      </c>
      <c r="W643">
        <f>IF(AND(P643&gt;='World Hubbert'!$N$9,P642&lt;'World Hubbert'!$N$9),'Data 1'!M643,0)</f>
        <v>0</v>
      </c>
      <c r="X643">
        <f>IF(AND(P643&gt;='World Hubbert'!$P$9,P642&lt;'World Hubbert'!$P$9),'Data 1'!M643,0)</f>
        <v>0</v>
      </c>
    </row>
    <row r="644" spans="13:24">
      <c r="M644">
        <f t="shared" si="66"/>
        <v>641</v>
      </c>
      <c r="N644">
        <f>MAX('World Hubbert'!$N$17*(1-(M644/'World Hubbert'!$N$18))*M644,0)</f>
        <v>33.018622222222227</v>
      </c>
      <c r="O644">
        <f t="shared" si="64"/>
        <v>3.0285939651563624E-2</v>
      </c>
      <c r="P644">
        <f t="shared" si="67"/>
        <v>1992.6766452542038</v>
      </c>
      <c r="Q644">
        <f t="shared" si="65"/>
        <v>1992</v>
      </c>
      <c r="R644" s="25">
        <f t="shared" si="68"/>
        <v>33018.622222222228</v>
      </c>
      <c r="S644" s="25">
        <f t="shared" si="69"/>
        <v>0</v>
      </c>
      <c r="W644">
        <f>IF(AND(P644&gt;='World Hubbert'!$N$9,P643&lt;'World Hubbert'!$N$9),'Data 1'!M644,0)</f>
        <v>0</v>
      </c>
      <c r="X644">
        <f>IF(AND(P644&gt;='World Hubbert'!$P$9,P643&lt;'World Hubbert'!$P$9),'Data 1'!M644,0)</f>
        <v>0</v>
      </c>
    </row>
    <row r="645" spans="13:24">
      <c r="M645">
        <f t="shared" si="66"/>
        <v>642</v>
      </c>
      <c r="N645">
        <f>MAX('World Hubbert'!$N$17*(1-(M645/'World Hubbert'!$N$18))*M645,0)</f>
        <v>33.041600000000003</v>
      </c>
      <c r="O645">
        <f t="shared" ref="O645:O708" si="70">1/N645</f>
        <v>3.0264878214130063E-2</v>
      </c>
      <c r="P645">
        <f t="shared" si="67"/>
        <v>1992.706910132418</v>
      </c>
      <c r="Q645">
        <f t="shared" ref="Q645:Q708" si="71">INT(P645)</f>
        <v>1992</v>
      </c>
      <c r="R645" s="25">
        <f t="shared" si="68"/>
        <v>33041.600000000006</v>
      </c>
      <c r="S645" s="25">
        <f t="shared" si="69"/>
        <v>0</v>
      </c>
      <c r="W645">
        <f>IF(AND(P645&gt;='World Hubbert'!$N$9,P644&lt;'World Hubbert'!$N$9),'Data 1'!M645,0)</f>
        <v>0</v>
      </c>
      <c r="X645">
        <f>IF(AND(P645&gt;='World Hubbert'!$P$9,P644&lt;'World Hubbert'!$P$9),'Data 1'!M645,0)</f>
        <v>0</v>
      </c>
    </row>
    <row r="646" spans="13:24">
      <c r="M646">
        <f t="shared" si="66"/>
        <v>643</v>
      </c>
      <c r="N646">
        <f>MAX('World Hubbert'!$N$17*(1-(M646/'World Hubbert'!$N$18))*M646,0)</f>
        <v>33.064488888888889</v>
      </c>
      <c r="O646">
        <f t="shared" si="70"/>
        <v>3.0243927355430668E-2</v>
      </c>
      <c r="P646">
        <f t="shared" si="67"/>
        <v>1992.7371540597735</v>
      </c>
      <c r="Q646">
        <f t="shared" si="71"/>
        <v>1992</v>
      </c>
      <c r="R646" s="25">
        <f t="shared" si="68"/>
        <v>33064.488888888889</v>
      </c>
      <c r="S646" s="25">
        <f t="shared" si="69"/>
        <v>0</v>
      </c>
      <c r="W646">
        <f>IF(AND(P646&gt;='World Hubbert'!$N$9,P645&lt;'World Hubbert'!$N$9),'Data 1'!M646,0)</f>
        <v>0</v>
      </c>
      <c r="X646">
        <f>IF(AND(P646&gt;='World Hubbert'!$P$9,P645&lt;'World Hubbert'!$P$9),'Data 1'!M646,0)</f>
        <v>0</v>
      </c>
    </row>
    <row r="647" spans="13:24">
      <c r="M647">
        <f t="shared" si="66"/>
        <v>644</v>
      </c>
      <c r="N647">
        <f>MAX('World Hubbert'!$N$17*(1-(M647/'World Hubbert'!$N$18))*M647,0)</f>
        <v>33.087288888888892</v>
      </c>
      <c r="O647">
        <f t="shared" si="70"/>
        <v>3.0223086677126091E-2</v>
      </c>
      <c r="P647">
        <f t="shared" si="67"/>
        <v>1992.7673771464506</v>
      </c>
      <c r="Q647">
        <f t="shared" si="71"/>
        <v>1992</v>
      </c>
      <c r="R647" s="25">
        <f t="shared" si="68"/>
        <v>33087.288888888892</v>
      </c>
      <c r="S647" s="25">
        <f t="shared" si="69"/>
        <v>0</v>
      </c>
      <c r="W647">
        <f>IF(AND(P647&gt;='World Hubbert'!$N$9,P646&lt;'World Hubbert'!$N$9),'Data 1'!M647,0)</f>
        <v>0</v>
      </c>
      <c r="X647">
        <f>IF(AND(P647&gt;='World Hubbert'!$P$9,P646&lt;'World Hubbert'!$P$9),'Data 1'!M647,0)</f>
        <v>0</v>
      </c>
    </row>
    <row r="648" spans="13:24">
      <c r="M648">
        <f t="shared" si="66"/>
        <v>645</v>
      </c>
      <c r="N648">
        <f>MAX('World Hubbert'!$N$17*(1-(M648/'World Hubbert'!$N$18))*M648,0)</f>
        <v>33.11</v>
      </c>
      <c r="O648">
        <f t="shared" si="70"/>
        <v>3.0202355783751134E-2</v>
      </c>
      <c r="P648">
        <f t="shared" si="67"/>
        <v>1992.7975795022344</v>
      </c>
      <c r="Q648">
        <f t="shared" si="71"/>
        <v>1992</v>
      </c>
      <c r="R648" s="25">
        <f t="shared" si="68"/>
        <v>33110</v>
      </c>
      <c r="S648" s="25">
        <f t="shared" si="69"/>
        <v>0</v>
      </c>
      <c r="W648">
        <f>IF(AND(P648&gt;='World Hubbert'!$N$9,P647&lt;'World Hubbert'!$N$9),'Data 1'!M648,0)</f>
        <v>0</v>
      </c>
      <c r="X648">
        <f>IF(AND(P648&gt;='World Hubbert'!$P$9,P647&lt;'World Hubbert'!$P$9),'Data 1'!M648,0)</f>
        <v>0</v>
      </c>
    </row>
    <row r="649" spans="13:24">
      <c r="M649">
        <f t="shared" si="66"/>
        <v>646</v>
      </c>
      <c r="N649">
        <f>MAX('World Hubbert'!$N$17*(1-(M649/'World Hubbert'!$N$18))*M649,0)</f>
        <v>33.132622222222231</v>
      </c>
      <c r="O649">
        <f t="shared" si="70"/>
        <v>3.0181734282694189E-2</v>
      </c>
      <c r="P649">
        <f t="shared" si="67"/>
        <v>1992.8277612365171</v>
      </c>
      <c r="Q649">
        <f t="shared" si="71"/>
        <v>1992</v>
      </c>
      <c r="R649" s="25">
        <f t="shared" si="68"/>
        <v>33132.622222222228</v>
      </c>
      <c r="S649" s="25">
        <f t="shared" si="69"/>
        <v>0</v>
      </c>
      <c r="W649">
        <f>IF(AND(P649&gt;='World Hubbert'!$N$9,P648&lt;'World Hubbert'!$N$9),'Data 1'!M649,0)</f>
        <v>0</v>
      </c>
      <c r="X649">
        <f>IF(AND(P649&gt;='World Hubbert'!$P$9,P648&lt;'World Hubbert'!$P$9),'Data 1'!M649,0)</f>
        <v>0</v>
      </c>
    </row>
    <row r="650" spans="13:24">
      <c r="M650">
        <f t="shared" si="66"/>
        <v>647</v>
      </c>
      <c r="N650">
        <f>MAX('World Hubbert'!$N$17*(1-(M650/'World Hubbert'!$N$18))*M650,0)</f>
        <v>33.155155555555559</v>
      </c>
      <c r="O650">
        <f t="shared" si="70"/>
        <v>3.0161221784177017E-2</v>
      </c>
      <c r="P650">
        <f t="shared" si="67"/>
        <v>1992.8579224583013</v>
      </c>
      <c r="Q650">
        <f t="shared" si="71"/>
        <v>1992</v>
      </c>
      <c r="R650" s="25">
        <f t="shared" si="68"/>
        <v>33155.155555555561</v>
      </c>
      <c r="S650" s="25">
        <f t="shared" si="69"/>
        <v>0</v>
      </c>
      <c r="W650">
        <f>IF(AND(P650&gt;='World Hubbert'!$N$9,P649&lt;'World Hubbert'!$N$9),'Data 1'!M650,0)</f>
        <v>0</v>
      </c>
      <c r="X650">
        <f>IF(AND(P650&gt;='World Hubbert'!$P$9,P649&lt;'World Hubbert'!$P$9),'Data 1'!M650,0)</f>
        <v>0</v>
      </c>
    </row>
    <row r="651" spans="13:24">
      <c r="M651">
        <f t="shared" si="66"/>
        <v>648</v>
      </c>
      <c r="N651">
        <f>MAX('World Hubbert'!$N$17*(1-(M651/'World Hubbert'!$N$18))*M651,0)</f>
        <v>33.177599999999998</v>
      </c>
      <c r="O651">
        <f t="shared" si="70"/>
        <v>3.014081790123457E-2</v>
      </c>
      <c r="P651">
        <f t="shared" si="67"/>
        <v>1992.8880632762025</v>
      </c>
      <c r="Q651">
        <f t="shared" si="71"/>
        <v>1992</v>
      </c>
      <c r="R651" s="25">
        <f t="shared" si="68"/>
        <v>33177.599999999999</v>
      </c>
      <c r="S651" s="25">
        <f t="shared" si="69"/>
        <v>0</v>
      </c>
      <c r="W651">
        <f>IF(AND(P651&gt;='World Hubbert'!$N$9,P650&lt;'World Hubbert'!$N$9),'Data 1'!M651,0)</f>
        <v>0</v>
      </c>
      <c r="X651">
        <f>IF(AND(P651&gt;='World Hubbert'!$P$9,P650&lt;'World Hubbert'!$P$9),'Data 1'!M651,0)</f>
        <v>0</v>
      </c>
    </row>
    <row r="652" spans="13:24">
      <c r="M652">
        <f t="shared" si="66"/>
        <v>649</v>
      </c>
      <c r="N652">
        <f>MAX('World Hubbert'!$N$17*(1-(M652/'World Hubbert'!$N$18))*M652,0)</f>
        <v>33.199955555555555</v>
      </c>
      <c r="O652">
        <f t="shared" si="70"/>
        <v>3.0120522249695116E-2</v>
      </c>
      <c r="P652">
        <f t="shared" si="67"/>
        <v>1992.9181837984522</v>
      </c>
      <c r="Q652">
        <f t="shared" si="71"/>
        <v>1992</v>
      </c>
      <c r="R652" s="25">
        <f t="shared" si="68"/>
        <v>33199.955555555556</v>
      </c>
      <c r="S652" s="25">
        <f t="shared" si="69"/>
        <v>0</v>
      </c>
      <c r="W652">
        <f>IF(AND(P652&gt;='World Hubbert'!$N$9,P651&lt;'World Hubbert'!$N$9),'Data 1'!M652,0)</f>
        <v>0</v>
      </c>
      <c r="X652">
        <f>IF(AND(P652&gt;='World Hubbert'!$P$9,P651&lt;'World Hubbert'!$P$9),'Data 1'!M652,0)</f>
        <v>0</v>
      </c>
    </row>
    <row r="653" spans="13:24">
      <c r="M653">
        <f t="shared" si="66"/>
        <v>650</v>
      </c>
      <c r="N653">
        <f>MAX('World Hubbert'!$N$17*(1-(M653/'World Hubbert'!$N$18))*M653,0)</f>
        <v>33.222222222222221</v>
      </c>
      <c r="O653">
        <f t="shared" si="70"/>
        <v>3.0100334448160536E-2</v>
      </c>
      <c r="P653">
        <f t="shared" si="67"/>
        <v>1992.9482841329004</v>
      </c>
      <c r="Q653">
        <f t="shared" si="71"/>
        <v>1992</v>
      </c>
      <c r="R653" s="25">
        <f t="shared" si="68"/>
        <v>33222.222222222219</v>
      </c>
      <c r="S653" s="25">
        <f t="shared" si="69"/>
        <v>0</v>
      </c>
      <c r="W653">
        <f>IF(AND(P653&gt;='World Hubbert'!$N$9,P652&lt;'World Hubbert'!$N$9),'Data 1'!M653,0)</f>
        <v>0</v>
      </c>
      <c r="X653">
        <f>IF(AND(P653&gt;='World Hubbert'!$P$9,P652&lt;'World Hubbert'!$P$9),'Data 1'!M653,0)</f>
        <v>0</v>
      </c>
    </row>
    <row r="654" spans="13:24">
      <c r="M654">
        <f t="shared" si="66"/>
        <v>651</v>
      </c>
      <c r="N654">
        <f>MAX('World Hubbert'!$N$17*(1-(M654/'World Hubbert'!$N$18))*M654,0)</f>
        <v>33.244399999999999</v>
      </c>
      <c r="O654">
        <f t="shared" si="70"/>
        <v>3.0080254117986791E-2</v>
      </c>
      <c r="P654">
        <f t="shared" si="67"/>
        <v>1992.9783643870185</v>
      </c>
      <c r="Q654">
        <f t="shared" si="71"/>
        <v>1992</v>
      </c>
      <c r="R654" s="25">
        <f t="shared" si="68"/>
        <v>33244.400000000001</v>
      </c>
      <c r="S654" s="25">
        <f t="shared" si="69"/>
        <v>0</v>
      </c>
      <c r="W654">
        <f>IF(AND(P654&gt;='World Hubbert'!$N$9,P653&lt;'World Hubbert'!$N$9),'Data 1'!M654,0)</f>
        <v>0</v>
      </c>
      <c r="X654">
        <f>IF(AND(P654&gt;='World Hubbert'!$P$9,P653&lt;'World Hubbert'!$P$9),'Data 1'!M654,0)</f>
        <v>0</v>
      </c>
    </row>
    <row r="655" spans="13:24">
      <c r="M655">
        <f t="shared" si="66"/>
        <v>652</v>
      </c>
      <c r="N655">
        <f>MAX('World Hubbert'!$N$17*(1-(M655/'World Hubbert'!$N$18))*M655,0)</f>
        <v>33.266488888888894</v>
      </c>
      <c r="O655">
        <f t="shared" si="70"/>
        <v>3.0060280883264567E-2</v>
      </c>
      <c r="P655">
        <f t="shared" si="67"/>
        <v>1993.0084246679016</v>
      </c>
      <c r="Q655">
        <f t="shared" si="71"/>
        <v>1993</v>
      </c>
      <c r="R655" s="25">
        <f t="shared" si="68"/>
        <v>33266.488888888896</v>
      </c>
      <c r="S655" s="25">
        <f t="shared" si="69"/>
        <v>0</v>
      </c>
      <c r="W655">
        <f>IF(AND(P655&gt;='World Hubbert'!$N$9,P654&lt;'World Hubbert'!$N$9),'Data 1'!M655,0)</f>
        <v>0</v>
      </c>
      <c r="X655">
        <f>IF(AND(P655&gt;='World Hubbert'!$P$9,P654&lt;'World Hubbert'!$P$9),'Data 1'!M655,0)</f>
        <v>0</v>
      </c>
    </row>
    <row r="656" spans="13:24">
      <c r="M656">
        <f t="shared" si="66"/>
        <v>653</v>
      </c>
      <c r="N656">
        <f>MAX('World Hubbert'!$N$17*(1-(M656/'World Hubbert'!$N$18))*M656,0)</f>
        <v>33.288488888888892</v>
      </c>
      <c r="O656">
        <f t="shared" si="70"/>
        <v>3.004041437080018E-2</v>
      </c>
      <c r="P656">
        <f t="shared" si="67"/>
        <v>1993.0384650822725</v>
      </c>
      <c r="Q656">
        <f t="shared" si="71"/>
        <v>1993</v>
      </c>
      <c r="R656" s="25">
        <f t="shared" si="68"/>
        <v>33288.488888888889</v>
      </c>
      <c r="S656" s="25">
        <f t="shared" si="69"/>
        <v>0</v>
      </c>
      <c r="W656">
        <f>IF(AND(P656&gt;='World Hubbert'!$N$9,P655&lt;'World Hubbert'!$N$9),'Data 1'!M656,0)</f>
        <v>0</v>
      </c>
      <c r="X656">
        <f>IF(AND(P656&gt;='World Hubbert'!$P$9,P655&lt;'World Hubbert'!$P$9),'Data 1'!M656,0)</f>
        <v>0</v>
      </c>
    </row>
    <row r="657" spans="13:24">
      <c r="M657">
        <f t="shared" si="66"/>
        <v>654</v>
      </c>
      <c r="N657">
        <f>MAX('World Hubbert'!$N$17*(1-(M657/'World Hubbert'!$N$18))*M657,0)</f>
        <v>33.310400000000001</v>
      </c>
      <c r="O657">
        <f t="shared" si="70"/>
        <v>3.0020654210096545E-2</v>
      </c>
      <c r="P657">
        <f t="shared" si="67"/>
        <v>1993.0684857364827</v>
      </c>
      <c r="Q657">
        <f t="shared" si="71"/>
        <v>1993</v>
      </c>
      <c r="R657" s="25">
        <f t="shared" si="68"/>
        <v>33310.400000000001</v>
      </c>
      <c r="S657" s="25">
        <f t="shared" si="69"/>
        <v>0</v>
      </c>
      <c r="W657">
        <f>IF(AND(P657&gt;='World Hubbert'!$N$9,P656&lt;'World Hubbert'!$N$9),'Data 1'!M657,0)</f>
        <v>0</v>
      </c>
      <c r="X657">
        <f>IF(AND(P657&gt;='World Hubbert'!$P$9,P656&lt;'World Hubbert'!$P$9),'Data 1'!M657,0)</f>
        <v>0</v>
      </c>
    </row>
    <row r="658" spans="13:24">
      <c r="M658">
        <f t="shared" si="66"/>
        <v>655</v>
      </c>
      <c r="N658">
        <f>MAX('World Hubbert'!$N$17*(1-(M658/'World Hubbert'!$N$18))*M658,0)</f>
        <v>33.332222222222221</v>
      </c>
      <c r="O658">
        <f t="shared" si="70"/>
        <v>3.0001000033334446E-2</v>
      </c>
      <c r="P658">
        <f t="shared" si="67"/>
        <v>1993.098486736516</v>
      </c>
      <c r="Q658">
        <f t="shared" si="71"/>
        <v>1993</v>
      </c>
      <c r="R658" s="25">
        <f t="shared" si="68"/>
        <v>33332.222222222219</v>
      </c>
      <c r="S658" s="25">
        <f t="shared" si="69"/>
        <v>0</v>
      </c>
      <c r="W658">
        <f>IF(AND(P658&gt;='World Hubbert'!$N$9,P657&lt;'World Hubbert'!$N$9),'Data 1'!M658,0)</f>
        <v>0</v>
      </c>
      <c r="X658">
        <f>IF(AND(P658&gt;='World Hubbert'!$P$9,P657&lt;'World Hubbert'!$P$9),'Data 1'!M658,0)</f>
        <v>0</v>
      </c>
    </row>
    <row r="659" spans="13:24">
      <c r="M659">
        <f t="shared" si="66"/>
        <v>656</v>
      </c>
      <c r="N659">
        <f>MAX('World Hubbert'!$N$17*(1-(M659/'World Hubbert'!$N$18))*M659,0)</f>
        <v>33.353955555555551</v>
      </c>
      <c r="O659">
        <f t="shared" si="70"/>
        <v>2.9981451475353919E-2</v>
      </c>
      <c r="P659">
        <f t="shared" si="67"/>
        <v>1993.1284681879913</v>
      </c>
      <c r="Q659">
        <f t="shared" si="71"/>
        <v>1993</v>
      </c>
      <c r="R659" s="25">
        <f t="shared" si="68"/>
        <v>33353.955555555549</v>
      </c>
      <c r="S659" s="25">
        <f t="shared" si="69"/>
        <v>0</v>
      </c>
      <c r="W659">
        <f>IF(AND(P659&gt;='World Hubbert'!$N$9,P658&lt;'World Hubbert'!$N$9),'Data 1'!M659,0)</f>
        <v>0</v>
      </c>
      <c r="X659">
        <f>IF(AND(P659&gt;='World Hubbert'!$P$9,P658&lt;'World Hubbert'!$P$9),'Data 1'!M659,0)</f>
        <v>0</v>
      </c>
    </row>
    <row r="660" spans="13:24">
      <c r="M660">
        <f t="shared" si="66"/>
        <v>657</v>
      </c>
      <c r="N660">
        <f>MAX('World Hubbert'!$N$17*(1-(M660/'World Hubbert'!$N$18))*M660,0)</f>
        <v>33.375600000000006</v>
      </c>
      <c r="O660">
        <f t="shared" si="70"/>
        <v>2.9962008173635826E-2</v>
      </c>
      <c r="P660">
        <f t="shared" si="67"/>
        <v>1993.158430196165</v>
      </c>
      <c r="Q660">
        <f t="shared" si="71"/>
        <v>1993</v>
      </c>
      <c r="R660" s="25">
        <f t="shared" si="68"/>
        <v>33375.600000000006</v>
      </c>
      <c r="S660" s="25">
        <f t="shared" si="69"/>
        <v>0</v>
      </c>
      <c r="W660">
        <f>IF(AND(P660&gt;='World Hubbert'!$N$9,P659&lt;'World Hubbert'!$N$9),'Data 1'!M660,0)</f>
        <v>0</v>
      </c>
      <c r="X660">
        <f>IF(AND(P660&gt;='World Hubbert'!$P$9,P659&lt;'World Hubbert'!$P$9),'Data 1'!M660,0)</f>
        <v>0</v>
      </c>
    </row>
    <row r="661" spans="13:24">
      <c r="M661">
        <f t="shared" si="66"/>
        <v>658</v>
      </c>
      <c r="N661">
        <f>MAX('World Hubbert'!$N$17*(1-(M661/'World Hubbert'!$N$18))*M661,0)</f>
        <v>33.397155555555557</v>
      </c>
      <c r="O661">
        <f t="shared" si="70"/>
        <v>2.9942669768283657E-2</v>
      </c>
      <c r="P661">
        <f t="shared" si="67"/>
        <v>1993.1883728659334</v>
      </c>
      <c r="Q661">
        <f t="shared" si="71"/>
        <v>1993</v>
      </c>
      <c r="R661" s="25">
        <f t="shared" si="68"/>
        <v>33397.155555555553</v>
      </c>
      <c r="S661" s="25">
        <f t="shared" si="69"/>
        <v>0</v>
      </c>
      <c r="W661">
        <f>IF(AND(P661&gt;='World Hubbert'!$N$9,P660&lt;'World Hubbert'!$N$9),'Data 1'!M661,0)</f>
        <v>0</v>
      </c>
      <c r="X661">
        <f>IF(AND(P661&gt;='World Hubbert'!$P$9,P660&lt;'World Hubbert'!$P$9),'Data 1'!M661,0)</f>
        <v>0</v>
      </c>
    </row>
    <row r="662" spans="13:24">
      <c r="M662">
        <f t="shared" si="66"/>
        <v>659</v>
      </c>
      <c r="N662">
        <f>MAX('World Hubbert'!$N$17*(1-(M662/'World Hubbert'!$N$18))*M662,0)</f>
        <v>33.418622222222226</v>
      </c>
      <c r="O662">
        <f t="shared" si="70"/>
        <v>2.9923435902005399E-2</v>
      </c>
      <c r="P662">
        <f t="shared" si="67"/>
        <v>1993.2182963018354</v>
      </c>
      <c r="Q662">
        <f t="shared" si="71"/>
        <v>1993</v>
      </c>
      <c r="R662" s="25">
        <f t="shared" si="68"/>
        <v>33418.622222222228</v>
      </c>
      <c r="S662" s="25">
        <f t="shared" si="69"/>
        <v>0</v>
      </c>
      <c r="W662">
        <f>IF(AND(P662&gt;='World Hubbert'!$N$9,P661&lt;'World Hubbert'!$N$9),'Data 1'!M662,0)</f>
        <v>0</v>
      </c>
      <c r="X662">
        <f>IF(AND(P662&gt;='World Hubbert'!$P$9,P661&lt;'World Hubbert'!$P$9),'Data 1'!M662,0)</f>
        <v>0</v>
      </c>
    </row>
    <row r="663" spans="13:24">
      <c r="M663">
        <f t="shared" si="66"/>
        <v>660</v>
      </c>
      <c r="N663">
        <f>MAX('World Hubbert'!$N$17*(1-(M663/'World Hubbert'!$N$18))*M663,0)</f>
        <v>33.44</v>
      </c>
      <c r="O663">
        <f t="shared" si="70"/>
        <v>2.9904306220095697E-2</v>
      </c>
      <c r="P663">
        <f t="shared" si="67"/>
        <v>1993.2482006080554</v>
      </c>
      <c r="Q663">
        <f t="shared" si="71"/>
        <v>1993</v>
      </c>
      <c r="R663" s="25">
        <f t="shared" si="68"/>
        <v>33440</v>
      </c>
      <c r="S663" s="25">
        <f t="shared" si="69"/>
        <v>0</v>
      </c>
      <c r="W663">
        <f>IF(AND(P663&gt;='World Hubbert'!$N$9,P662&lt;'World Hubbert'!$N$9),'Data 1'!M663,0)</f>
        <v>0</v>
      </c>
      <c r="X663">
        <f>IF(AND(P663&gt;='World Hubbert'!$P$9,P662&lt;'World Hubbert'!$P$9),'Data 1'!M663,0)</f>
        <v>0</v>
      </c>
    </row>
    <row r="664" spans="13:24">
      <c r="M664">
        <f t="shared" si="66"/>
        <v>661</v>
      </c>
      <c r="N664">
        <f>MAX('World Hubbert'!$N$17*(1-(M664/'World Hubbert'!$N$18))*M664,0)</f>
        <v>33.461288888888888</v>
      </c>
      <c r="O664">
        <f t="shared" si="70"/>
        <v>2.9885280370418089E-2</v>
      </c>
      <c r="P664">
        <f t="shared" si="67"/>
        <v>1993.2780858884257</v>
      </c>
      <c r="Q664">
        <f t="shared" si="71"/>
        <v>1993</v>
      </c>
      <c r="R664" s="25">
        <f t="shared" si="68"/>
        <v>33461.288888888885</v>
      </c>
      <c r="S664" s="25">
        <f t="shared" si="69"/>
        <v>0</v>
      </c>
      <c r="W664">
        <f>IF(AND(P664&gt;='World Hubbert'!$N$9,P663&lt;'World Hubbert'!$N$9),'Data 1'!M664,0)</f>
        <v>0</v>
      </c>
      <c r="X664">
        <f>IF(AND(P664&gt;='World Hubbert'!$P$9,P663&lt;'World Hubbert'!$P$9),'Data 1'!M664,0)</f>
        <v>0</v>
      </c>
    </row>
    <row r="665" spans="13:24">
      <c r="M665">
        <f t="shared" si="66"/>
        <v>662</v>
      </c>
      <c r="N665">
        <f>MAX('World Hubbert'!$N$17*(1-(M665/'World Hubbert'!$N$18))*M665,0)</f>
        <v>33.482488888888888</v>
      </c>
      <c r="O665">
        <f t="shared" si="70"/>
        <v>2.9866358003387508E-2</v>
      </c>
      <c r="P665">
        <f t="shared" si="67"/>
        <v>1993.3079522464291</v>
      </c>
      <c r="Q665">
        <f t="shared" si="71"/>
        <v>1993</v>
      </c>
      <c r="R665" s="25">
        <f t="shared" si="68"/>
        <v>33482.488888888889</v>
      </c>
      <c r="S665" s="25">
        <f t="shared" si="69"/>
        <v>0</v>
      </c>
      <c r="W665">
        <f>IF(AND(P665&gt;='World Hubbert'!$N$9,P664&lt;'World Hubbert'!$N$9),'Data 1'!M665,0)</f>
        <v>0</v>
      </c>
      <c r="X665">
        <f>IF(AND(P665&gt;='World Hubbert'!$P$9,P664&lt;'World Hubbert'!$P$9),'Data 1'!M665,0)</f>
        <v>0</v>
      </c>
    </row>
    <row r="666" spans="13:24">
      <c r="M666">
        <f t="shared" si="66"/>
        <v>663</v>
      </c>
      <c r="N666">
        <f>MAX('World Hubbert'!$N$17*(1-(M666/'World Hubbert'!$N$18))*M666,0)</f>
        <v>33.503599999999992</v>
      </c>
      <c r="O666">
        <f t="shared" si="70"/>
        <v>2.9847538771952873E-2</v>
      </c>
      <c r="P666">
        <f t="shared" si="67"/>
        <v>1993.337799785201</v>
      </c>
      <c r="Q666">
        <f t="shared" si="71"/>
        <v>1993</v>
      </c>
      <c r="R666" s="25">
        <f t="shared" si="68"/>
        <v>33503.599999999991</v>
      </c>
      <c r="S666" s="25">
        <f t="shared" si="69"/>
        <v>0</v>
      </c>
      <c r="W666">
        <f>IF(AND(P666&gt;='World Hubbert'!$N$9,P665&lt;'World Hubbert'!$N$9),'Data 1'!M666,0)</f>
        <v>0</v>
      </c>
      <c r="X666">
        <f>IF(AND(P666&gt;='World Hubbert'!$P$9,P665&lt;'World Hubbert'!$P$9),'Data 1'!M666,0)</f>
        <v>0</v>
      </c>
    </row>
    <row r="667" spans="13:24">
      <c r="M667">
        <f t="shared" si="66"/>
        <v>664</v>
      </c>
      <c r="N667">
        <f>MAX('World Hubbert'!$N$17*(1-(M667/'World Hubbert'!$N$18))*M667,0)</f>
        <v>33.524622222222227</v>
      </c>
      <c r="O667">
        <f t="shared" si="70"/>
        <v>2.9828822331579834E-2</v>
      </c>
      <c r="P667">
        <f t="shared" si="67"/>
        <v>1993.3676286075327</v>
      </c>
      <c r="Q667">
        <f t="shared" si="71"/>
        <v>1993</v>
      </c>
      <c r="R667" s="25">
        <f t="shared" si="68"/>
        <v>33524.622222222228</v>
      </c>
      <c r="S667" s="25">
        <f t="shared" si="69"/>
        <v>0</v>
      </c>
      <c r="W667">
        <f>IF(AND(P667&gt;='World Hubbert'!$N$9,P666&lt;'World Hubbert'!$N$9),'Data 1'!M667,0)</f>
        <v>0</v>
      </c>
      <c r="X667">
        <f>IF(AND(P667&gt;='World Hubbert'!$P$9,P666&lt;'World Hubbert'!$P$9),'Data 1'!M667,0)</f>
        <v>0</v>
      </c>
    </row>
    <row r="668" spans="13:24">
      <c r="M668">
        <f t="shared" si="66"/>
        <v>665</v>
      </c>
      <c r="N668">
        <f>MAX('World Hubbert'!$N$17*(1-(M668/'World Hubbert'!$N$18))*M668,0)</f>
        <v>33.545555555555559</v>
      </c>
      <c r="O668">
        <f t="shared" si="70"/>
        <v>2.9810208340233842E-2</v>
      </c>
      <c r="P668">
        <f t="shared" si="67"/>
        <v>1993.3974388158729</v>
      </c>
      <c r="Q668">
        <f t="shared" si="71"/>
        <v>1993</v>
      </c>
      <c r="R668" s="25">
        <f t="shared" si="68"/>
        <v>33545.555555555562</v>
      </c>
      <c r="S668" s="25">
        <f t="shared" si="69"/>
        <v>0</v>
      </c>
      <c r="W668">
        <f>IF(AND(P668&gt;='World Hubbert'!$N$9,P667&lt;'World Hubbert'!$N$9),'Data 1'!M668,0)</f>
        <v>0</v>
      </c>
      <c r="X668">
        <f>IF(AND(P668&gt;='World Hubbert'!$P$9,P667&lt;'World Hubbert'!$P$9),'Data 1'!M668,0)</f>
        <v>0</v>
      </c>
    </row>
    <row r="669" spans="13:24">
      <c r="M669">
        <f t="shared" si="66"/>
        <v>666</v>
      </c>
      <c r="N669">
        <f>MAX('World Hubbert'!$N$17*(1-(M669/'World Hubbert'!$N$18))*M669,0)</f>
        <v>33.566400000000002</v>
      </c>
      <c r="O669">
        <f t="shared" si="70"/>
        <v>2.9791696458363125E-2</v>
      </c>
      <c r="P669">
        <f t="shared" si="67"/>
        <v>1993.4272305123313</v>
      </c>
      <c r="Q669">
        <f t="shared" si="71"/>
        <v>1993</v>
      </c>
      <c r="R669" s="25">
        <f t="shared" si="68"/>
        <v>33566.400000000001</v>
      </c>
      <c r="S669" s="25">
        <f t="shared" si="69"/>
        <v>0</v>
      </c>
      <c r="W669">
        <f>IF(AND(P669&gt;='World Hubbert'!$N$9,P668&lt;'World Hubbert'!$N$9),'Data 1'!M669,0)</f>
        <v>0</v>
      </c>
      <c r="X669">
        <f>IF(AND(P669&gt;='World Hubbert'!$P$9,P668&lt;'World Hubbert'!$P$9),'Data 1'!M669,0)</f>
        <v>0</v>
      </c>
    </row>
    <row r="670" spans="13:24">
      <c r="M670">
        <f t="shared" si="66"/>
        <v>667</v>
      </c>
      <c r="N670">
        <f>MAX('World Hubbert'!$N$17*(1-(M670/'World Hubbert'!$N$18))*M670,0)</f>
        <v>33.587155555555555</v>
      </c>
      <c r="O670">
        <f t="shared" si="70"/>
        <v>2.9773286348882048E-2</v>
      </c>
      <c r="P670">
        <f t="shared" si="67"/>
        <v>1993.4570037986803</v>
      </c>
      <c r="Q670">
        <f t="shared" si="71"/>
        <v>1993</v>
      </c>
      <c r="R670" s="25">
        <f t="shared" si="68"/>
        <v>33587.155555555553</v>
      </c>
      <c r="S670" s="25">
        <f t="shared" si="69"/>
        <v>0</v>
      </c>
      <c r="W670">
        <f>IF(AND(P670&gt;='World Hubbert'!$N$9,P669&lt;'World Hubbert'!$N$9),'Data 1'!M670,0)</f>
        <v>0</v>
      </c>
      <c r="X670">
        <f>IF(AND(P670&gt;='World Hubbert'!$P$9,P669&lt;'World Hubbert'!$P$9),'Data 1'!M670,0)</f>
        <v>0</v>
      </c>
    </row>
    <row r="671" spans="13:24">
      <c r="M671">
        <f t="shared" si="66"/>
        <v>668</v>
      </c>
      <c r="N671">
        <f>MAX('World Hubbert'!$N$17*(1-(M671/'World Hubbert'!$N$18))*M671,0)</f>
        <v>33.607822222222218</v>
      </c>
      <c r="O671">
        <f t="shared" si="70"/>
        <v>2.9754977677154529E-2</v>
      </c>
      <c r="P671">
        <f t="shared" si="67"/>
        <v>1993.4867587763574</v>
      </c>
      <c r="Q671">
        <f t="shared" si="71"/>
        <v>1993</v>
      </c>
      <c r="R671" s="25">
        <f t="shared" si="68"/>
        <v>33607.822222222218</v>
      </c>
      <c r="S671" s="25">
        <f t="shared" si="69"/>
        <v>0</v>
      </c>
      <c r="W671">
        <f>IF(AND(P671&gt;='World Hubbert'!$N$9,P670&lt;'World Hubbert'!$N$9),'Data 1'!M671,0)</f>
        <v>0</v>
      </c>
      <c r="X671">
        <f>IF(AND(P671&gt;='World Hubbert'!$P$9,P670&lt;'World Hubbert'!$P$9),'Data 1'!M671,0)</f>
        <v>0</v>
      </c>
    </row>
    <row r="672" spans="13:24">
      <c r="M672">
        <f t="shared" si="66"/>
        <v>669</v>
      </c>
      <c r="N672">
        <f>MAX('World Hubbert'!$N$17*(1-(M672/'World Hubbert'!$N$18))*M672,0)</f>
        <v>33.628400000000006</v>
      </c>
      <c r="O672">
        <f t="shared" si="70"/>
        <v>2.9736770110977622E-2</v>
      </c>
      <c r="P672">
        <f t="shared" si="67"/>
        <v>1993.5164955464684</v>
      </c>
      <c r="Q672">
        <f t="shared" si="71"/>
        <v>1993</v>
      </c>
      <c r="R672" s="25">
        <f t="shared" si="68"/>
        <v>33628.400000000009</v>
      </c>
      <c r="S672" s="25">
        <f t="shared" si="69"/>
        <v>0</v>
      </c>
      <c r="W672">
        <f>IF(AND(P672&gt;='World Hubbert'!$N$9,P671&lt;'World Hubbert'!$N$9),'Data 1'!M672,0)</f>
        <v>0</v>
      </c>
      <c r="X672">
        <f>IF(AND(P672&gt;='World Hubbert'!$P$9,P671&lt;'World Hubbert'!$P$9),'Data 1'!M672,0)</f>
        <v>0</v>
      </c>
    </row>
    <row r="673" spans="13:24">
      <c r="M673">
        <f t="shared" si="66"/>
        <v>670</v>
      </c>
      <c r="N673">
        <f>MAX('World Hubbert'!$N$17*(1-(M673/'World Hubbert'!$N$18))*M673,0)</f>
        <v>33.648888888888891</v>
      </c>
      <c r="O673">
        <f t="shared" si="70"/>
        <v>2.9718663320565313E-2</v>
      </c>
      <c r="P673">
        <f t="shared" si="67"/>
        <v>1993.546214209789</v>
      </c>
      <c r="Q673">
        <f t="shared" si="71"/>
        <v>1993</v>
      </c>
      <c r="R673" s="25">
        <f t="shared" si="68"/>
        <v>33648.888888888891</v>
      </c>
      <c r="S673" s="25">
        <f t="shared" si="69"/>
        <v>0</v>
      </c>
      <c r="W673">
        <f>IF(AND(P673&gt;='World Hubbert'!$N$9,P672&lt;'World Hubbert'!$N$9),'Data 1'!M673,0)</f>
        <v>0</v>
      </c>
      <c r="X673">
        <f>IF(AND(P673&gt;='World Hubbert'!$P$9,P672&lt;'World Hubbert'!$P$9),'Data 1'!M673,0)</f>
        <v>0</v>
      </c>
    </row>
    <row r="674" spans="13:24">
      <c r="M674">
        <f t="shared" si="66"/>
        <v>671</v>
      </c>
      <c r="N674">
        <f>MAX('World Hubbert'!$N$17*(1-(M674/'World Hubbert'!$N$18))*M674,0)</f>
        <v>33.669288888888893</v>
      </c>
      <c r="O674">
        <f t="shared" si="70"/>
        <v>2.9700656978532362E-2</v>
      </c>
      <c r="P674">
        <f t="shared" si="67"/>
        <v>1993.5759148667676</v>
      </c>
      <c r="Q674">
        <f t="shared" si="71"/>
        <v>1993</v>
      </c>
      <c r="R674" s="25">
        <f t="shared" si="68"/>
        <v>33669.288888888892</v>
      </c>
      <c r="S674" s="25">
        <f t="shared" si="69"/>
        <v>0</v>
      </c>
      <c r="W674">
        <f>IF(AND(P674&gt;='World Hubbert'!$N$9,P673&lt;'World Hubbert'!$N$9),'Data 1'!M674,0)</f>
        <v>0</v>
      </c>
      <c r="X674">
        <f>IF(AND(P674&gt;='World Hubbert'!$P$9,P673&lt;'World Hubbert'!$P$9),'Data 1'!M674,0)</f>
        <v>0</v>
      </c>
    </row>
    <row r="675" spans="13:24">
      <c r="M675">
        <f t="shared" si="66"/>
        <v>672</v>
      </c>
      <c r="N675">
        <f>MAX('World Hubbert'!$N$17*(1-(M675/'World Hubbert'!$N$18))*M675,0)</f>
        <v>33.689599999999999</v>
      </c>
      <c r="O675">
        <f t="shared" si="70"/>
        <v>2.9682750759878421E-2</v>
      </c>
      <c r="P675">
        <f t="shared" si="67"/>
        <v>1993.6055976175273</v>
      </c>
      <c r="Q675">
        <f t="shared" si="71"/>
        <v>1993</v>
      </c>
      <c r="R675" s="25">
        <f t="shared" si="68"/>
        <v>33689.599999999999</v>
      </c>
      <c r="S675" s="25">
        <f t="shared" si="69"/>
        <v>0</v>
      </c>
      <c r="W675">
        <f>IF(AND(P675&gt;='World Hubbert'!$N$9,P674&lt;'World Hubbert'!$N$9),'Data 1'!M675,0)</f>
        <v>0</v>
      </c>
      <c r="X675">
        <f>IF(AND(P675&gt;='World Hubbert'!$P$9,P674&lt;'World Hubbert'!$P$9),'Data 1'!M675,0)</f>
        <v>0</v>
      </c>
    </row>
    <row r="676" spans="13:24">
      <c r="M676">
        <f t="shared" si="66"/>
        <v>673</v>
      </c>
      <c r="N676">
        <f>MAX('World Hubbert'!$N$17*(1-(M676/'World Hubbert'!$N$18))*M676,0)</f>
        <v>33.709822222222222</v>
      </c>
      <c r="O676">
        <f t="shared" si="70"/>
        <v>2.9664944341972206E-2</v>
      </c>
      <c r="P676">
        <f t="shared" si="67"/>
        <v>1993.6352625618692</v>
      </c>
      <c r="Q676">
        <f t="shared" si="71"/>
        <v>1993</v>
      </c>
      <c r="R676" s="25">
        <f t="shared" si="68"/>
        <v>33709.822222222225</v>
      </c>
      <c r="S676" s="25">
        <f t="shared" si="69"/>
        <v>0</v>
      </c>
      <c r="W676">
        <f>IF(AND(P676&gt;='World Hubbert'!$N$9,P675&lt;'World Hubbert'!$N$9),'Data 1'!M676,0)</f>
        <v>0</v>
      </c>
      <c r="X676">
        <f>IF(AND(P676&gt;='World Hubbert'!$P$9,P675&lt;'World Hubbert'!$P$9),'Data 1'!M676,0)</f>
        <v>0</v>
      </c>
    </row>
    <row r="677" spans="13:24">
      <c r="M677">
        <f t="shared" si="66"/>
        <v>674</v>
      </c>
      <c r="N677">
        <f>MAX('World Hubbert'!$N$17*(1-(M677/'World Hubbert'!$N$18))*M677,0)</f>
        <v>33.729955555555556</v>
      </c>
      <c r="O677">
        <f t="shared" si="70"/>
        <v>2.9647237404535894E-2</v>
      </c>
      <c r="P677">
        <f t="shared" si="67"/>
        <v>1993.6649097992738</v>
      </c>
      <c r="Q677">
        <f t="shared" si="71"/>
        <v>1993</v>
      </c>
      <c r="R677" s="25">
        <f t="shared" si="68"/>
        <v>33729.955555555556</v>
      </c>
      <c r="S677" s="25">
        <f t="shared" si="69"/>
        <v>0</v>
      </c>
      <c r="W677">
        <f>IF(AND(P677&gt;='World Hubbert'!$N$9,P676&lt;'World Hubbert'!$N$9),'Data 1'!M677,0)</f>
        <v>0</v>
      </c>
      <c r="X677">
        <f>IF(AND(P677&gt;='World Hubbert'!$P$9,P676&lt;'World Hubbert'!$P$9),'Data 1'!M677,0)</f>
        <v>0</v>
      </c>
    </row>
    <row r="678" spans="13:24">
      <c r="M678">
        <f t="shared" si="66"/>
        <v>675</v>
      </c>
      <c r="N678">
        <f>MAX('World Hubbert'!$N$17*(1-(M678/'World Hubbert'!$N$18))*M678,0)</f>
        <v>33.75</v>
      </c>
      <c r="O678">
        <f t="shared" si="70"/>
        <v>2.9629629629629631E-2</v>
      </c>
      <c r="P678">
        <f t="shared" si="67"/>
        <v>1993.6945394289035</v>
      </c>
      <c r="Q678">
        <f t="shared" si="71"/>
        <v>1993</v>
      </c>
      <c r="R678" s="25">
        <f t="shared" si="68"/>
        <v>33750</v>
      </c>
      <c r="S678" s="25">
        <f t="shared" si="69"/>
        <v>0</v>
      </c>
      <c r="W678">
        <f>IF(AND(P678&gt;='World Hubbert'!$N$9,P677&lt;'World Hubbert'!$N$9),'Data 1'!M678,0)</f>
        <v>0</v>
      </c>
      <c r="X678">
        <f>IF(AND(P678&gt;='World Hubbert'!$P$9,P677&lt;'World Hubbert'!$P$9),'Data 1'!M678,0)</f>
        <v>0</v>
      </c>
    </row>
    <row r="679" spans="13:24">
      <c r="M679">
        <f t="shared" si="66"/>
        <v>676</v>
      </c>
      <c r="N679">
        <f>MAX('World Hubbert'!$N$17*(1-(M679/'World Hubbert'!$N$18))*M679,0)</f>
        <v>33.769955555555555</v>
      </c>
      <c r="O679">
        <f t="shared" si="70"/>
        <v>2.9612120701636168E-2</v>
      </c>
      <c r="P679">
        <f t="shared" si="67"/>
        <v>1993.724151549605</v>
      </c>
      <c r="Q679">
        <f t="shared" si="71"/>
        <v>1993</v>
      </c>
      <c r="R679" s="25">
        <f t="shared" si="68"/>
        <v>33769.955555555556</v>
      </c>
      <c r="S679" s="25">
        <f t="shared" si="69"/>
        <v>0</v>
      </c>
      <c r="W679">
        <f>IF(AND(P679&gt;='World Hubbert'!$N$9,P678&lt;'World Hubbert'!$N$9),'Data 1'!M679,0)</f>
        <v>0</v>
      </c>
      <c r="X679">
        <f>IF(AND(P679&gt;='World Hubbert'!$P$9,P678&lt;'World Hubbert'!$P$9),'Data 1'!M679,0)</f>
        <v>0</v>
      </c>
    </row>
    <row r="680" spans="13:24">
      <c r="M680">
        <f t="shared" si="66"/>
        <v>677</v>
      </c>
      <c r="N680">
        <f>MAX('World Hubbert'!$N$17*(1-(M680/'World Hubbert'!$N$18))*M680,0)</f>
        <v>33.789822222222227</v>
      </c>
      <c r="O680">
        <f t="shared" si="70"/>
        <v>2.9594710307245701E-2</v>
      </c>
      <c r="P680">
        <f t="shared" si="67"/>
        <v>1993.7537462599123</v>
      </c>
      <c r="Q680">
        <f t="shared" si="71"/>
        <v>1993</v>
      </c>
      <c r="R680" s="25">
        <f t="shared" si="68"/>
        <v>33789.822222222225</v>
      </c>
      <c r="S680" s="25">
        <f t="shared" si="69"/>
        <v>0</v>
      </c>
      <c r="W680">
        <f>IF(AND(P680&gt;='World Hubbert'!$N$9,P679&lt;'World Hubbert'!$N$9),'Data 1'!M680,0)</f>
        <v>0</v>
      </c>
      <c r="X680">
        <f>IF(AND(P680&gt;='World Hubbert'!$P$9,P679&lt;'World Hubbert'!$P$9),'Data 1'!M680,0)</f>
        <v>0</v>
      </c>
    </row>
    <row r="681" spans="13:24">
      <c r="M681">
        <f t="shared" si="66"/>
        <v>678</v>
      </c>
      <c r="N681">
        <f>MAX('World Hubbert'!$N$17*(1-(M681/'World Hubbert'!$N$18))*M681,0)</f>
        <v>33.809599999999996</v>
      </c>
      <c r="O681">
        <f t="shared" si="70"/>
        <v>2.9577398135440826E-2</v>
      </c>
      <c r="P681">
        <f t="shared" si="67"/>
        <v>1993.7833236580477</v>
      </c>
      <c r="Q681">
        <f t="shared" si="71"/>
        <v>1993</v>
      </c>
      <c r="R681" s="25">
        <f t="shared" si="68"/>
        <v>33809.599999999999</v>
      </c>
      <c r="S681" s="25">
        <f t="shared" si="69"/>
        <v>0</v>
      </c>
      <c r="W681">
        <f>IF(AND(P681&gt;='World Hubbert'!$N$9,P680&lt;'World Hubbert'!$N$9),'Data 1'!M681,0)</f>
        <v>0</v>
      </c>
      <c r="X681">
        <f>IF(AND(P681&gt;='World Hubbert'!$P$9,P680&lt;'World Hubbert'!$P$9),'Data 1'!M681,0)</f>
        <v>0</v>
      </c>
    </row>
    <row r="682" spans="13:24">
      <c r="M682">
        <f t="shared" si="66"/>
        <v>679</v>
      </c>
      <c r="N682">
        <f>MAX('World Hubbert'!$N$17*(1-(M682/'World Hubbert'!$N$18))*M682,0)</f>
        <v>33.82928888888889</v>
      </c>
      <c r="O682">
        <f t="shared" si="70"/>
        <v>2.9560183877481577E-2</v>
      </c>
      <c r="P682">
        <f t="shared" si="67"/>
        <v>1993.8128838419252</v>
      </c>
      <c r="Q682">
        <f t="shared" si="71"/>
        <v>1993</v>
      </c>
      <c r="R682" s="25">
        <f t="shared" si="68"/>
        <v>33829.288888888892</v>
      </c>
      <c r="S682" s="25">
        <f t="shared" si="69"/>
        <v>0</v>
      </c>
      <c r="W682">
        <f>IF(AND(P682&gt;='World Hubbert'!$N$9,P681&lt;'World Hubbert'!$N$9),'Data 1'!M682,0)</f>
        <v>0</v>
      </c>
      <c r="X682">
        <f>IF(AND(P682&gt;='World Hubbert'!$P$9,P681&lt;'World Hubbert'!$P$9),'Data 1'!M682,0)</f>
        <v>0</v>
      </c>
    </row>
    <row r="683" spans="13:24">
      <c r="M683">
        <f t="shared" si="66"/>
        <v>680</v>
      </c>
      <c r="N683">
        <f>MAX('World Hubbert'!$N$17*(1-(M683/'World Hubbert'!$N$18))*M683,0)</f>
        <v>33.848888888888894</v>
      </c>
      <c r="O683">
        <f t="shared" si="70"/>
        <v>2.9543067226890752E-2</v>
      </c>
      <c r="P683">
        <f t="shared" si="67"/>
        <v>1993.8424269091522</v>
      </c>
      <c r="Q683">
        <f t="shared" si="71"/>
        <v>1993</v>
      </c>
      <c r="R683" s="25">
        <f t="shared" si="68"/>
        <v>33848.888888888891</v>
      </c>
      <c r="S683" s="25">
        <f t="shared" si="69"/>
        <v>0</v>
      </c>
      <c r="W683">
        <f>IF(AND(P683&gt;='World Hubbert'!$N$9,P682&lt;'World Hubbert'!$N$9),'Data 1'!M683,0)</f>
        <v>0</v>
      </c>
      <c r="X683">
        <f>IF(AND(P683&gt;='World Hubbert'!$P$9,P682&lt;'World Hubbert'!$P$9),'Data 1'!M683,0)</f>
        <v>0</v>
      </c>
    </row>
    <row r="684" spans="13:24">
      <c r="M684">
        <f t="shared" si="66"/>
        <v>681</v>
      </c>
      <c r="N684">
        <f>MAX('World Hubbert'!$N$17*(1-(M684/'World Hubbert'!$N$18))*M684,0)</f>
        <v>33.868400000000001</v>
      </c>
      <c r="O684">
        <f t="shared" si="70"/>
        <v>2.952604787943924E-2</v>
      </c>
      <c r="P684">
        <f t="shared" si="67"/>
        <v>1993.8719529570317</v>
      </c>
      <c r="Q684">
        <f t="shared" si="71"/>
        <v>1993</v>
      </c>
      <c r="R684" s="25">
        <f t="shared" si="68"/>
        <v>33868.400000000001</v>
      </c>
      <c r="S684" s="25">
        <f t="shared" si="69"/>
        <v>0</v>
      </c>
      <c r="W684">
        <f>IF(AND(P684&gt;='World Hubbert'!$N$9,P683&lt;'World Hubbert'!$N$9),'Data 1'!M684,0)</f>
        <v>0</v>
      </c>
      <c r="X684">
        <f>IF(AND(P684&gt;='World Hubbert'!$P$9,P683&lt;'World Hubbert'!$P$9),'Data 1'!M684,0)</f>
        <v>0</v>
      </c>
    </row>
    <row r="685" spans="13:24">
      <c r="M685">
        <f t="shared" si="66"/>
        <v>682</v>
      </c>
      <c r="N685">
        <f>MAX('World Hubbert'!$N$17*(1-(M685/'World Hubbert'!$N$18))*M685,0)</f>
        <v>33.887822222222226</v>
      </c>
      <c r="O685">
        <f t="shared" si="70"/>
        <v>2.9509125533131533E-2</v>
      </c>
      <c r="P685">
        <f t="shared" si="67"/>
        <v>1993.9014620825649</v>
      </c>
      <c r="Q685">
        <f t="shared" si="71"/>
        <v>1993</v>
      </c>
      <c r="R685" s="25">
        <f t="shared" si="68"/>
        <v>33887.822222222225</v>
      </c>
      <c r="S685" s="25">
        <f t="shared" si="69"/>
        <v>0</v>
      </c>
      <c r="W685">
        <f>IF(AND(P685&gt;='World Hubbert'!$N$9,P684&lt;'World Hubbert'!$N$9),'Data 1'!M685,0)</f>
        <v>0</v>
      </c>
      <c r="X685">
        <f>IF(AND(P685&gt;='World Hubbert'!$P$9,P684&lt;'World Hubbert'!$P$9),'Data 1'!M685,0)</f>
        <v>0</v>
      </c>
    </row>
    <row r="686" spans="13:24">
      <c r="M686">
        <f t="shared" si="66"/>
        <v>683</v>
      </c>
      <c r="N686">
        <f>MAX('World Hubbert'!$N$17*(1-(M686/'World Hubbert'!$N$18))*M686,0)</f>
        <v>33.907155555555555</v>
      </c>
      <c r="O686">
        <f t="shared" si="70"/>
        <v>2.9492299888191416E-2</v>
      </c>
      <c r="P686">
        <f t="shared" si="67"/>
        <v>1993.9309543824531</v>
      </c>
      <c r="Q686">
        <f t="shared" si="71"/>
        <v>1993</v>
      </c>
      <c r="R686" s="25">
        <f t="shared" si="68"/>
        <v>33907.155555555553</v>
      </c>
      <c r="S686" s="25">
        <f t="shared" si="69"/>
        <v>0</v>
      </c>
      <c r="W686">
        <f>IF(AND(P686&gt;='World Hubbert'!$N$9,P685&lt;'World Hubbert'!$N$9),'Data 1'!M686,0)</f>
        <v>0</v>
      </c>
      <c r="X686">
        <f>IF(AND(P686&gt;='World Hubbert'!$P$9,P685&lt;'World Hubbert'!$P$9),'Data 1'!M686,0)</f>
        <v>0</v>
      </c>
    </row>
    <row r="687" spans="13:24">
      <c r="M687">
        <f t="shared" si="66"/>
        <v>684</v>
      </c>
      <c r="N687">
        <f>MAX('World Hubbert'!$N$17*(1-(M687/'World Hubbert'!$N$18))*M687,0)</f>
        <v>33.926400000000001</v>
      </c>
      <c r="O687">
        <f t="shared" si="70"/>
        <v>2.9475570647047727E-2</v>
      </c>
      <c r="P687">
        <f t="shared" si="67"/>
        <v>1993.9604299531002</v>
      </c>
      <c r="Q687">
        <f t="shared" si="71"/>
        <v>1993</v>
      </c>
      <c r="R687" s="25">
        <f t="shared" si="68"/>
        <v>33926.400000000001</v>
      </c>
      <c r="S687" s="25">
        <f t="shared" si="69"/>
        <v>0</v>
      </c>
      <c r="W687">
        <f>IF(AND(P687&gt;='World Hubbert'!$N$9,P686&lt;'World Hubbert'!$N$9),'Data 1'!M687,0)</f>
        <v>0</v>
      </c>
      <c r="X687">
        <f>IF(AND(P687&gt;='World Hubbert'!$P$9,P686&lt;'World Hubbert'!$P$9),'Data 1'!M687,0)</f>
        <v>0</v>
      </c>
    </row>
    <row r="688" spans="13:24">
      <c r="M688">
        <f t="shared" si="66"/>
        <v>685</v>
      </c>
      <c r="N688">
        <f>MAX('World Hubbert'!$N$17*(1-(M688/'World Hubbert'!$N$18))*M688,0)</f>
        <v>33.945555555555558</v>
      </c>
      <c r="O688">
        <f t="shared" si="70"/>
        <v>2.9458937514320317E-2</v>
      </c>
      <c r="P688">
        <f t="shared" si="67"/>
        <v>1993.9898888906146</v>
      </c>
      <c r="Q688">
        <f t="shared" si="71"/>
        <v>1993</v>
      </c>
      <c r="R688" s="25">
        <f t="shared" si="68"/>
        <v>33945.555555555555</v>
      </c>
      <c r="S688" s="25">
        <f t="shared" si="69"/>
        <v>0</v>
      </c>
      <c r="W688">
        <f>IF(AND(P688&gt;='World Hubbert'!$N$9,P687&lt;'World Hubbert'!$N$9),'Data 1'!M688,0)</f>
        <v>0</v>
      </c>
      <c r="X688">
        <f>IF(AND(P688&gt;='World Hubbert'!$P$9,P687&lt;'World Hubbert'!$P$9),'Data 1'!M688,0)</f>
        <v>0</v>
      </c>
    </row>
    <row r="689" spans="13:24">
      <c r="M689">
        <f t="shared" si="66"/>
        <v>686</v>
      </c>
      <c r="N689">
        <f>MAX('World Hubbert'!$N$17*(1-(M689/'World Hubbert'!$N$18))*M689,0)</f>
        <v>33.964622222222225</v>
      </c>
      <c r="O689">
        <f t="shared" si="70"/>
        <v>2.9442400196806086E-2</v>
      </c>
      <c r="P689">
        <f t="shared" si="67"/>
        <v>1994.0193312908114</v>
      </c>
      <c r="Q689">
        <f t="shared" si="71"/>
        <v>1994</v>
      </c>
      <c r="R689" s="25">
        <f t="shared" si="68"/>
        <v>33964.622222222228</v>
      </c>
      <c r="S689" s="25">
        <f t="shared" si="69"/>
        <v>0</v>
      </c>
      <c r="W689">
        <f>IF(AND(P689&gt;='World Hubbert'!$N$9,P688&lt;'World Hubbert'!$N$9),'Data 1'!M689,0)</f>
        <v>0</v>
      </c>
      <c r="X689">
        <f>IF(AND(P689&gt;='World Hubbert'!$P$9,P688&lt;'World Hubbert'!$P$9),'Data 1'!M689,0)</f>
        <v>0</v>
      </c>
    </row>
    <row r="690" spans="13:24">
      <c r="M690">
        <f t="shared" si="66"/>
        <v>687</v>
      </c>
      <c r="N690">
        <f>MAX('World Hubbert'!$N$17*(1-(M690/'World Hubbert'!$N$18))*M690,0)</f>
        <v>33.983600000000003</v>
      </c>
      <c r="O690">
        <f t="shared" si="70"/>
        <v>2.9425958403465197E-2</v>
      </c>
      <c r="P690">
        <f t="shared" si="67"/>
        <v>1994.0487572492148</v>
      </c>
      <c r="Q690">
        <f t="shared" si="71"/>
        <v>1994</v>
      </c>
      <c r="R690" s="25">
        <f t="shared" si="68"/>
        <v>33983.600000000006</v>
      </c>
      <c r="S690" s="25">
        <f t="shared" si="69"/>
        <v>0</v>
      </c>
      <c r="W690">
        <f>IF(AND(P690&gt;='World Hubbert'!$N$9,P689&lt;'World Hubbert'!$N$9),'Data 1'!M690,0)</f>
        <v>0</v>
      </c>
      <c r="X690">
        <f>IF(AND(P690&gt;='World Hubbert'!$P$9,P689&lt;'World Hubbert'!$P$9),'Data 1'!M690,0)</f>
        <v>0</v>
      </c>
    </row>
    <row r="691" spans="13:24">
      <c r="M691">
        <f t="shared" si="66"/>
        <v>688</v>
      </c>
      <c r="N691">
        <f>MAX('World Hubbert'!$N$17*(1-(M691/'World Hubbert'!$N$18))*M691,0)</f>
        <v>34.002488888888891</v>
      </c>
      <c r="O691">
        <f t="shared" si="70"/>
        <v>2.9409611845407392E-2</v>
      </c>
      <c r="P691">
        <f t="shared" si="67"/>
        <v>1994.0781668610603</v>
      </c>
      <c r="Q691">
        <f t="shared" si="71"/>
        <v>1994</v>
      </c>
      <c r="R691" s="25">
        <f t="shared" si="68"/>
        <v>34002.488888888889</v>
      </c>
      <c r="S691" s="25">
        <f t="shared" si="69"/>
        <v>0</v>
      </c>
      <c r="W691">
        <f>IF(AND(P691&gt;='World Hubbert'!$N$9,P690&lt;'World Hubbert'!$N$9),'Data 1'!M691,0)</f>
        <v>0</v>
      </c>
      <c r="X691">
        <f>IF(AND(P691&gt;='World Hubbert'!$P$9,P690&lt;'World Hubbert'!$P$9),'Data 1'!M691,0)</f>
        <v>0</v>
      </c>
    </row>
    <row r="692" spans="13:24">
      <c r="M692">
        <f t="shared" si="66"/>
        <v>689</v>
      </c>
      <c r="N692">
        <f>MAX('World Hubbert'!$N$17*(1-(M692/'World Hubbert'!$N$18))*M692,0)</f>
        <v>34.02128888888889</v>
      </c>
      <c r="O692">
        <f t="shared" si="70"/>
        <v>2.9393360235878449E-2</v>
      </c>
      <c r="P692">
        <f t="shared" si="67"/>
        <v>1994.1075602212961</v>
      </c>
      <c r="Q692">
        <f t="shared" si="71"/>
        <v>1994</v>
      </c>
      <c r="R692" s="25">
        <f t="shared" si="68"/>
        <v>34021.288888888892</v>
      </c>
      <c r="S692" s="25">
        <f t="shared" si="69"/>
        <v>0</v>
      </c>
      <c r="W692">
        <f>IF(AND(P692&gt;='World Hubbert'!$N$9,P691&lt;'World Hubbert'!$N$9),'Data 1'!M692,0)</f>
        <v>0</v>
      </c>
      <c r="X692">
        <f>IF(AND(P692&gt;='World Hubbert'!$P$9,P691&lt;'World Hubbert'!$P$9),'Data 1'!M692,0)</f>
        <v>0</v>
      </c>
    </row>
    <row r="693" spans="13:24">
      <c r="M693">
        <f t="shared" si="66"/>
        <v>690</v>
      </c>
      <c r="N693">
        <f>MAX('World Hubbert'!$N$17*(1-(M693/'World Hubbert'!$N$18))*M693,0)</f>
        <v>34.040000000000006</v>
      </c>
      <c r="O693">
        <f t="shared" si="70"/>
        <v>2.9377203290246762E-2</v>
      </c>
      <c r="P693">
        <f t="shared" si="67"/>
        <v>1994.1369374245864</v>
      </c>
      <c r="Q693">
        <f t="shared" si="71"/>
        <v>1994</v>
      </c>
      <c r="R693" s="25">
        <f t="shared" si="68"/>
        <v>34040.000000000007</v>
      </c>
      <c r="S693" s="25">
        <f t="shared" si="69"/>
        <v>0</v>
      </c>
      <c r="W693">
        <f>IF(AND(P693&gt;='World Hubbert'!$N$9,P692&lt;'World Hubbert'!$N$9),'Data 1'!M693,0)</f>
        <v>0</v>
      </c>
      <c r="X693">
        <f>IF(AND(P693&gt;='World Hubbert'!$P$9,P692&lt;'World Hubbert'!$P$9),'Data 1'!M693,0)</f>
        <v>0</v>
      </c>
    </row>
    <row r="694" spans="13:24">
      <c r="M694">
        <f t="shared" si="66"/>
        <v>691</v>
      </c>
      <c r="N694">
        <f>MAX('World Hubbert'!$N$17*(1-(M694/'World Hubbert'!$N$18))*M694,0)</f>
        <v>34.058622222222219</v>
      </c>
      <c r="O694">
        <f t="shared" si="70"/>
        <v>2.9361140725990092E-2</v>
      </c>
      <c r="P694">
        <f t="shared" si="67"/>
        <v>1994.1662985653124</v>
      </c>
      <c r="Q694">
        <f t="shared" si="71"/>
        <v>1994</v>
      </c>
      <c r="R694" s="25">
        <f t="shared" si="68"/>
        <v>34058.62222222222</v>
      </c>
      <c r="S694" s="25">
        <f t="shared" si="69"/>
        <v>0</v>
      </c>
      <c r="W694">
        <f>IF(AND(P694&gt;='World Hubbert'!$N$9,P693&lt;'World Hubbert'!$N$9),'Data 1'!M694,0)</f>
        <v>0</v>
      </c>
      <c r="X694">
        <f>IF(AND(P694&gt;='World Hubbert'!$P$9,P693&lt;'World Hubbert'!$P$9),'Data 1'!M694,0)</f>
        <v>0</v>
      </c>
    </row>
    <row r="695" spans="13:24">
      <c r="M695">
        <f t="shared" ref="M695:M758" si="72">M694+1</f>
        <v>692</v>
      </c>
      <c r="N695">
        <f>MAX('World Hubbert'!$N$17*(1-(M695/'World Hubbert'!$N$18))*M695,0)</f>
        <v>34.077155555555564</v>
      </c>
      <c r="O695">
        <f t="shared" si="70"/>
        <v>2.9345172262682323E-2</v>
      </c>
      <c r="P695">
        <f t="shared" ref="P695:P758" si="73">P696-O696</f>
        <v>1994.1956437375752</v>
      </c>
      <c r="Q695">
        <f t="shared" si="71"/>
        <v>1994</v>
      </c>
      <c r="R695" s="25">
        <f t="shared" ref="R695:R758" si="74">IF(N695&gt;0,N695*1000,0)</f>
        <v>34077.155555555561</v>
      </c>
      <c r="S695" s="25">
        <f t="shared" ref="S695:S758" si="75">IF(R695=$T$6,Q695,0)</f>
        <v>0</v>
      </c>
      <c r="W695">
        <f>IF(AND(P695&gt;='World Hubbert'!$N$9,P694&lt;'World Hubbert'!$N$9),'Data 1'!M695,0)</f>
        <v>0</v>
      </c>
      <c r="X695">
        <f>IF(AND(P695&gt;='World Hubbert'!$P$9,P694&lt;'World Hubbert'!$P$9),'Data 1'!M695,0)</f>
        <v>0</v>
      </c>
    </row>
    <row r="696" spans="13:24">
      <c r="M696">
        <f t="shared" si="72"/>
        <v>693</v>
      </c>
      <c r="N696">
        <f>MAX('World Hubbert'!$N$17*(1-(M696/'World Hubbert'!$N$18))*M696,0)</f>
        <v>34.095599999999997</v>
      </c>
      <c r="O696">
        <f t="shared" si="70"/>
        <v>2.9329297621980551E-2</v>
      </c>
      <c r="P696">
        <f t="shared" si="73"/>
        <v>1994.2249730351971</v>
      </c>
      <c r="Q696">
        <f t="shared" si="71"/>
        <v>1994</v>
      </c>
      <c r="R696" s="25">
        <f t="shared" si="74"/>
        <v>34095.599999999999</v>
      </c>
      <c r="S696" s="25">
        <f t="shared" si="75"/>
        <v>0</v>
      </c>
      <c r="W696">
        <f>IF(AND(P696&gt;='World Hubbert'!$N$9,P695&lt;'World Hubbert'!$N$9),'Data 1'!M696,0)</f>
        <v>0</v>
      </c>
      <c r="X696">
        <f>IF(AND(P696&gt;='World Hubbert'!$P$9,P695&lt;'World Hubbert'!$P$9),'Data 1'!M696,0)</f>
        <v>0</v>
      </c>
    </row>
    <row r="697" spans="13:24">
      <c r="M697">
        <f t="shared" si="72"/>
        <v>694</v>
      </c>
      <c r="N697">
        <f>MAX('World Hubbert'!$N$17*(1-(M697/'World Hubbert'!$N$18))*M697,0)</f>
        <v>34.113955555555556</v>
      </c>
      <c r="O697">
        <f t="shared" si="70"/>
        <v>2.9313516527612028E-2</v>
      </c>
      <c r="P697">
        <f t="shared" si="73"/>
        <v>1994.2542865517246</v>
      </c>
      <c r="Q697">
        <f t="shared" si="71"/>
        <v>1994</v>
      </c>
      <c r="R697" s="25">
        <f t="shared" si="74"/>
        <v>34113.955555555556</v>
      </c>
      <c r="S697" s="25">
        <f t="shared" si="75"/>
        <v>0</v>
      </c>
      <c r="W697">
        <f>IF(AND(P697&gt;='World Hubbert'!$N$9,P696&lt;'World Hubbert'!$N$9),'Data 1'!M697,0)</f>
        <v>0</v>
      </c>
      <c r="X697">
        <f>IF(AND(P697&gt;='World Hubbert'!$P$9,P696&lt;'World Hubbert'!$P$9),'Data 1'!M697,0)</f>
        <v>0</v>
      </c>
    </row>
    <row r="698" spans="13:24">
      <c r="M698">
        <f t="shared" si="72"/>
        <v>695</v>
      </c>
      <c r="N698">
        <f>MAX('World Hubbert'!$N$17*(1-(M698/'World Hubbert'!$N$18))*M698,0)</f>
        <v>34.132222222222225</v>
      </c>
      <c r="O698">
        <f t="shared" si="70"/>
        <v>2.92978287053615E-2</v>
      </c>
      <c r="P698">
        <f t="shared" si="73"/>
        <v>1994.2835843804301</v>
      </c>
      <c r="Q698">
        <f t="shared" si="71"/>
        <v>1994</v>
      </c>
      <c r="R698" s="25">
        <f t="shared" si="74"/>
        <v>34132.222222222226</v>
      </c>
      <c r="S698" s="25">
        <f t="shared" si="75"/>
        <v>0</v>
      </c>
      <c r="W698">
        <f>IF(AND(P698&gt;='World Hubbert'!$N$9,P697&lt;'World Hubbert'!$N$9),'Data 1'!M698,0)</f>
        <v>0</v>
      </c>
      <c r="X698">
        <f>IF(AND(P698&gt;='World Hubbert'!$P$9,P697&lt;'World Hubbert'!$P$9),'Data 1'!M698,0)</f>
        <v>0</v>
      </c>
    </row>
    <row r="699" spans="13:24">
      <c r="M699">
        <f t="shared" si="72"/>
        <v>696</v>
      </c>
      <c r="N699">
        <f>MAX('World Hubbert'!$N$17*(1-(M699/'World Hubbert'!$N$18))*M699,0)</f>
        <v>34.150399999999998</v>
      </c>
      <c r="O699">
        <f t="shared" si="70"/>
        <v>2.9282233883058471E-2</v>
      </c>
      <c r="P699">
        <f t="shared" si="73"/>
        <v>1994.3128666143132</v>
      </c>
      <c r="Q699">
        <f t="shared" si="71"/>
        <v>1994</v>
      </c>
      <c r="R699" s="25">
        <f t="shared" si="74"/>
        <v>34150.399999999994</v>
      </c>
      <c r="S699" s="25">
        <f t="shared" si="75"/>
        <v>0</v>
      </c>
      <c r="W699">
        <f>IF(AND(P699&gt;='World Hubbert'!$N$9,P698&lt;'World Hubbert'!$N$9),'Data 1'!M699,0)</f>
        <v>0</v>
      </c>
      <c r="X699">
        <f>IF(AND(P699&gt;='World Hubbert'!$P$9,P698&lt;'World Hubbert'!$P$9),'Data 1'!M699,0)</f>
        <v>0</v>
      </c>
    </row>
    <row r="700" spans="13:24">
      <c r="M700">
        <f t="shared" si="72"/>
        <v>697</v>
      </c>
      <c r="N700">
        <f>MAX('World Hubbert'!$N$17*(1-(M700/'World Hubbert'!$N$18))*M700,0)</f>
        <v>34.168488888888888</v>
      </c>
      <c r="O700">
        <f t="shared" si="70"/>
        <v>2.9266731790564667E-2</v>
      </c>
      <c r="P700">
        <f t="shared" si="73"/>
        <v>1994.3421333461038</v>
      </c>
      <c r="Q700">
        <f t="shared" si="71"/>
        <v>1994</v>
      </c>
      <c r="R700" s="25">
        <f t="shared" si="74"/>
        <v>34168.488888888889</v>
      </c>
      <c r="S700" s="25">
        <f t="shared" si="75"/>
        <v>0</v>
      </c>
      <c r="W700">
        <f>IF(AND(P700&gt;='World Hubbert'!$N$9,P699&lt;'World Hubbert'!$N$9),'Data 1'!M700,0)</f>
        <v>0</v>
      </c>
      <c r="X700">
        <f>IF(AND(P700&gt;='World Hubbert'!$P$9,P699&lt;'World Hubbert'!$P$9),'Data 1'!M700,0)</f>
        <v>0</v>
      </c>
    </row>
    <row r="701" spans="13:24">
      <c r="M701">
        <f t="shared" si="72"/>
        <v>698</v>
      </c>
      <c r="N701">
        <f>MAX('World Hubbert'!$N$17*(1-(M701/'World Hubbert'!$N$18))*M701,0)</f>
        <v>34.186488888888888</v>
      </c>
      <c r="O701">
        <f t="shared" si="70"/>
        <v>2.925132215976162E-2</v>
      </c>
      <c r="P701">
        <f t="shared" si="73"/>
        <v>1994.3713846682635</v>
      </c>
      <c r="Q701">
        <f t="shared" si="71"/>
        <v>1994</v>
      </c>
      <c r="R701" s="25">
        <f t="shared" si="74"/>
        <v>34186.488888888889</v>
      </c>
      <c r="S701" s="25">
        <f t="shared" si="75"/>
        <v>0</v>
      </c>
      <c r="W701">
        <f>IF(AND(P701&gt;='World Hubbert'!$N$9,P700&lt;'World Hubbert'!$N$9),'Data 1'!M701,0)</f>
        <v>0</v>
      </c>
      <c r="X701">
        <f>IF(AND(P701&gt;='World Hubbert'!$P$9,P700&lt;'World Hubbert'!$P$9),'Data 1'!M701,0)</f>
        <v>0</v>
      </c>
    </row>
    <row r="702" spans="13:24">
      <c r="M702">
        <f t="shared" si="72"/>
        <v>699</v>
      </c>
      <c r="N702">
        <f>MAX('World Hubbert'!$N$17*(1-(M702/'World Hubbert'!$N$18))*M702,0)</f>
        <v>34.2044</v>
      </c>
      <c r="O702">
        <f t="shared" si="70"/>
        <v>2.9236004724538363E-2</v>
      </c>
      <c r="P702">
        <f t="shared" si="73"/>
        <v>1994.400620672988</v>
      </c>
      <c r="Q702">
        <f t="shared" si="71"/>
        <v>1994</v>
      </c>
      <c r="R702" s="25">
        <f t="shared" si="74"/>
        <v>34204.400000000001</v>
      </c>
      <c r="S702" s="25">
        <f t="shared" si="75"/>
        <v>0</v>
      </c>
      <c r="W702">
        <f>IF(AND(P702&gt;='World Hubbert'!$N$9,P701&lt;'World Hubbert'!$N$9),'Data 1'!M702,0)</f>
        <v>0</v>
      </c>
      <c r="X702">
        <f>IF(AND(P702&gt;='World Hubbert'!$P$9,P701&lt;'World Hubbert'!$P$9),'Data 1'!M702,0)</f>
        <v>0</v>
      </c>
    </row>
    <row r="703" spans="13:24">
      <c r="M703">
        <f t="shared" si="72"/>
        <v>700</v>
      </c>
      <c r="N703">
        <f>MAX('World Hubbert'!$N$17*(1-(M703/'World Hubbert'!$N$18))*M703,0)</f>
        <v>34.222222222222221</v>
      </c>
      <c r="O703">
        <f t="shared" si="70"/>
        <v>2.922077922077922E-2</v>
      </c>
      <c r="P703">
        <f t="shared" si="73"/>
        <v>1994.4298414522088</v>
      </c>
      <c r="Q703">
        <f t="shared" si="71"/>
        <v>1994</v>
      </c>
      <c r="R703" s="25">
        <f t="shared" si="74"/>
        <v>34222.222222222219</v>
      </c>
      <c r="S703" s="25">
        <f t="shared" si="75"/>
        <v>0</v>
      </c>
      <c r="W703">
        <f>IF(AND(P703&gt;='World Hubbert'!$N$9,P702&lt;'World Hubbert'!$N$9),'Data 1'!M703,0)</f>
        <v>0</v>
      </c>
      <c r="X703">
        <f>IF(AND(P703&gt;='World Hubbert'!$P$9,P702&lt;'World Hubbert'!$P$9),'Data 1'!M703,0)</f>
        <v>0</v>
      </c>
    </row>
    <row r="704" spans="13:24">
      <c r="M704">
        <f t="shared" si="72"/>
        <v>701</v>
      </c>
      <c r="N704">
        <f>MAX('World Hubbert'!$N$17*(1-(M704/'World Hubbert'!$N$18))*M704,0)</f>
        <v>34.239955555555554</v>
      </c>
      <c r="O704">
        <f t="shared" si="70"/>
        <v>2.9205645386351748E-2</v>
      </c>
      <c r="P704">
        <f t="shared" si="73"/>
        <v>1994.4590470975952</v>
      </c>
      <c r="Q704">
        <f t="shared" si="71"/>
        <v>1994</v>
      </c>
      <c r="R704" s="25">
        <f t="shared" si="74"/>
        <v>34239.955555555556</v>
      </c>
      <c r="S704" s="25">
        <f t="shared" si="75"/>
        <v>0</v>
      </c>
      <c r="W704">
        <f>IF(AND(P704&gt;='World Hubbert'!$N$9,P703&lt;'World Hubbert'!$N$9),'Data 1'!M704,0)</f>
        <v>0</v>
      </c>
      <c r="X704">
        <f>IF(AND(P704&gt;='World Hubbert'!$P$9,P703&lt;'World Hubbert'!$P$9),'Data 1'!M704,0)</f>
        <v>0</v>
      </c>
    </row>
    <row r="705" spans="13:24">
      <c r="M705">
        <f t="shared" si="72"/>
        <v>702</v>
      </c>
      <c r="N705">
        <f>MAX('World Hubbert'!$N$17*(1-(M705/'World Hubbert'!$N$18))*M705,0)</f>
        <v>34.257600000000004</v>
      </c>
      <c r="O705">
        <f t="shared" si="70"/>
        <v>2.9190602961094762E-2</v>
      </c>
      <c r="P705">
        <f t="shared" si="73"/>
        <v>1994.4882377005563</v>
      </c>
      <c r="Q705">
        <f t="shared" si="71"/>
        <v>1994</v>
      </c>
      <c r="R705" s="25">
        <f t="shared" si="74"/>
        <v>34257.600000000006</v>
      </c>
      <c r="S705" s="25">
        <f t="shared" si="75"/>
        <v>0</v>
      </c>
      <c r="W705">
        <f>IF(AND(P705&gt;='World Hubbert'!$N$9,P704&lt;'World Hubbert'!$N$9),'Data 1'!M705,0)</f>
        <v>0</v>
      </c>
      <c r="X705">
        <f>IF(AND(P705&gt;='World Hubbert'!$P$9,P704&lt;'World Hubbert'!$P$9),'Data 1'!M705,0)</f>
        <v>0</v>
      </c>
    </row>
    <row r="706" spans="13:24">
      <c r="M706">
        <f t="shared" si="72"/>
        <v>703</v>
      </c>
      <c r="N706">
        <f>MAX('World Hubbert'!$N$17*(1-(M706/'World Hubbert'!$N$18))*M706,0)</f>
        <v>34.275155555555557</v>
      </c>
      <c r="O706">
        <f t="shared" si="70"/>
        <v>2.9175651686806511E-2</v>
      </c>
      <c r="P706">
        <f t="shared" si="73"/>
        <v>1994.517413352243</v>
      </c>
      <c r="Q706">
        <f t="shared" si="71"/>
        <v>1994</v>
      </c>
      <c r="R706" s="25">
        <f t="shared" si="74"/>
        <v>34275.155555555553</v>
      </c>
      <c r="S706" s="25">
        <f t="shared" si="75"/>
        <v>0</v>
      </c>
      <c r="W706">
        <f>IF(AND(P706&gt;='World Hubbert'!$N$9,P705&lt;'World Hubbert'!$N$9),'Data 1'!M706,0)</f>
        <v>0</v>
      </c>
      <c r="X706">
        <f>IF(AND(P706&gt;='World Hubbert'!$P$9,P705&lt;'World Hubbert'!$P$9),'Data 1'!M706,0)</f>
        <v>0</v>
      </c>
    </row>
    <row r="707" spans="13:24">
      <c r="M707">
        <f t="shared" si="72"/>
        <v>704</v>
      </c>
      <c r="N707">
        <f>MAX('World Hubbert'!$N$17*(1-(M707/'World Hubbert'!$N$18))*M707,0)</f>
        <v>34.292622222222221</v>
      </c>
      <c r="O707">
        <f t="shared" si="70"/>
        <v>2.9160791307232915E-2</v>
      </c>
      <c r="P707">
        <f t="shared" si="73"/>
        <v>1994.5465741435503</v>
      </c>
      <c r="Q707">
        <f t="shared" si="71"/>
        <v>1994</v>
      </c>
      <c r="R707" s="25">
        <f t="shared" si="74"/>
        <v>34292.62222222222</v>
      </c>
      <c r="S707" s="25">
        <f t="shared" si="75"/>
        <v>0</v>
      </c>
      <c r="W707">
        <f>IF(AND(P707&gt;='World Hubbert'!$N$9,P706&lt;'World Hubbert'!$N$9),'Data 1'!M707,0)</f>
        <v>0</v>
      </c>
      <c r="X707">
        <f>IF(AND(P707&gt;='World Hubbert'!$P$9,P706&lt;'World Hubbert'!$P$9),'Data 1'!M707,0)</f>
        <v>0</v>
      </c>
    </row>
    <row r="708" spans="13:24">
      <c r="M708">
        <f t="shared" si="72"/>
        <v>705</v>
      </c>
      <c r="N708">
        <f>MAX('World Hubbert'!$N$17*(1-(M708/'World Hubbert'!$N$18))*M708,0)</f>
        <v>34.31</v>
      </c>
      <c r="O708">
        <f t="shared" si="70"/>
        <v>2.9146021568055958E-2</v>
      </c>
      <c r="P708">
        <f t="shared" si="73"/>
        <v>1994.5757201651184</v>
      </c>
      <c r="Q708">
        <f t="shared" si="71"/>
        <v>1994</v>
      </c>
      <c r="R708" s="25">
        <f t="shared" si="74"/>
        <v>34310</v>
      </c>
      <c r="S708" s="25">
        <f t="shared" si="75"/>
        <v>0</v>
      </c>
      <c r="W708">
        <f>IF(AND(P708&gt;='World Hubbert'!$N$9,P707&lt;'World Hubbert'!$N$9),'Data 1'!M708,0)</f>
        <v>0</v>
      </c>
      <c r="X708">
        <f>IF(AND(P708&gt;='World Hubbert'!$P$9,P707&lt;'World Hubbert'!$P$9),'Data 1'!M708,0)</f>
        <v>0</v>
      </c>
    </row>
    <row r="709" spans="13:24">
      <c r="M709">
        <f t="shared" si="72"/>
        <v>706</v>
      </c>
      <c r="N709">
        <f>MAX('World Hubbert'!$N$17*(1-(M709/'World Hubbert'!$N$18))*M709,0)</f>
        <v>34.327288888888887</v>
      </c>
      <c r="O709">
        <f t="shared" ref="O709:O772" si="76">1/N709</f>
        <v>2.9131342216882197E-2</v>
      </c>
      <c r="P709">
        <f t="shared" si="73"/>
        <v>1994.6048515073353</v>
      </c>
      <c r="Q709">
        <f t="shared" ref="Q709:Q772" si="77">INT(P709)</f>
        <v>1994</v>
      </c>
      <c r="R709" s="25">
        <f t="shared" si="74"/>
        <v>34327.288888888885</v>
      </c>
      <c r="S709" s="25">
        <f t="shared" si="75"/>
        <v>0</v>
      </c>
      <c r="W709">
        <f>IF(AND(P709&gt;='World Hubbert'!$N$9,P708&lt;'World Hubbert'!$N$9),'Data 1'!M709,0)</f>
        <v>0</v>
      </c>
      <c r="X709">
        <f>IF(AND(P709&gt;='World Hubbert'!$P$9,P708&lt;'World Hubbert'!$P$9),'Data 1'!M709,0)</f>
        <v>0</v>
      </c>
    </row>
    <row r="710" spans="13:24">
      <c r="M710">
        <f t="shared" si="72"/>
        <v>707</v>
      </c>
      <c r="N710">
        <f>MAX('World Hubbert'!$N$17*(1-(M710/'World Hubbert'!$N$18))*M710,0)</f>
        <v>34.34448888888889</v>
      </c>
      <c r="O710">
        <f t="shared" si="76"/>
        <v>2.9116753003231313E-2</v>
      </c>
      <c r="P710">
        <f t="shared" si="73"/>
        <v>1994.6339682603386</v>
      </c>
      <c r="Q710">
        <f t="shared" si="77"/>
        <v>1994</v>
      </c>
      <c r="R710" s="25">
        <f t="shared" si="74"/>
        <v>34344.488888888889</v>
      </c>
      <c r="S710" s="25">
        <f t="shared" si="75"/>
        <v>0</v>
      </c>
      <c r="W710">
        <f>IF(AND(P710&gt;='World Hubbert'!$N$9,P709&lt;'World Hubbert'!$N$9),'Data 1'!M710,0)</f>
        <v>0</v>
      </c>
      <c r="X710">
        <f>IF(AND(P710&gt;='World Hubbert'!$P$9,P709&lt;'World Hubbert'!$P$9),'Data 1'!M710,0)</f>
        <v>0</v>
      </c>
    </row>
    <row r="711" spans="13:24">
      <c r="M711">
        <f t="shared" si="72"/>
        <v>708</v>
      </c>
      <c r="N711">
        <f>MAX('World Hubbert'!$N$17*(1-(M711/'World Hubbert'!$N$18))*M711,0)</f>
        <v>34.361600000000003</v>
      </c>
      <c r="O711">
        <f t="shared" si="76"/>
        <v>2.9102253678524863E-2</v>
      </c>
      <c r="P711">
        <f t="shared" si="73"/>
        <v>1994.6630705140171</v>
      </c>
      <c r="Q711">
        <f t="shared" si="77"/>
        <v>1994</v>
      </c>
      <c r="R711" s="25">
        <f t="shared" si="74"/>
        <v>34361.600000000006</v>
      </c>
      <c r="S711" s="25">
        <f t="shared" si="75"/>
        <v>0</v>
      </c>
      <c r="W711">
        <f>IF(AND(P711&gt;='World Hubbert'!$N$9,P710&lt;'World Hubbert'!$N$9),'Data 1'!M711,0)</f>
        <v>0</v>
      </c>
      <c r="X711">
        <f>IF(AND(P711&gt;='World Hubbert'!$P$9,P710&lt;'World Hubbert'!$P$9),'Data 1'!M711,0)</f>
        <v>0</v>
      </c>
    </row>
    <row r="712" spans="13:24">
      <c r="M712">
        <f t="shared" si="72"/>
        <v>709</v>
      </c>
      <c r="N712">
        <f>MAX('World Hubbert'!$N$17*(1-(M712/'World Hubbert'!$N$18))*M712,0)</f>
        <v>34.378622222222219</v>
      </c>
      <c r="O712">
        <f t="shared" si="76"/>
        <v>2.9087843996075082E-2</v>
      </c>
      <c r="P712">
        <f t="shared" si="73"/>
        <v>1994.6921583580131</v>
      </c>
      <c r="Q712">
        <f t="shared" si="77"/>
        <v>1994</v>
      </c>
      <c r="R712" s="25">
        <f t="shared" si="74"/>
        <v>34378.62222222222</v>
      </c>
      <c r="S712" s="25">
        <f t="shared" si="75"/>
        <v>0</v>
      </c>
      <c r="W712">
        <f>IF(AND(P712&gt;='World Hubbert'!$N$9,P711&lt;'World Hubbert'!$N$9),'Data 1'!M712,0)</f>
        <v>0</v>
      </c>
      <c r="X712">
        <f>IF(AND(P712&gt;='World Hubbert'!$P$9,P711&lt;'World Hubbert'!$P$9),'Data 1'!M712,0)</f>
        <v>0</v>
      </c>
    </row>
    <row r="713" spans="13:24">
      <c r="M713">
        <f t="shared" si="72"/>
        <v>710</v>
      </c>
      <c r="N713">
        <f>MAX('World Hubbert'!$N$17*(1-(M713/'World Hubbert'!$N$18))*M713,0)</f>
        <v>34.395555555555561</v>
      </c>
      <c r="O713">
        <f t="shared" si="76"/>
        <v>2.9073523711073777E-2</v>
      </c>
      <c r="P713">
        <f t="shared" si="73"/>
        <v>1994.7212318817242</v>
      </c>
      <c r="Q713">
        <f t="shared" si="77"/>
        <v>1994</v>
      </c>
      <c r="R713" s="25">
        <f t="shared" si="74"/>
        <v>34395.555555555562</v>
      </c>
      <c r="S713" s="25">
        <f t="shared" si="75"/>
        <v>0</v>
      </c>
      <c r="W713">
        <f>IF(AND(P713&gt;='World Hubbert'!$N$9,P712&lt;'World Hubbert'!$N$9),'Data 1'!M713,0)</f>
        <v>0</v>
      </c>
      <c r="X713">
        <f>IF(AND(P713&gt;='World Hubbert'!$P$9,P712&lt;'World Hubbert'!$P$9),'Data 1'!M713,0)</f>
        <v>0</v>
      </c>
    </row>
    <row r="714" spans="13:24">
      <c r="M714">
        <f t="shared" si="72"/>
        <v>711</v>
      </c>
      <c r="N714">
        <f>MAX('World Hubbert'!$N$17*(1-(M714/'World Hubbert'!$N$18))*M714,0)</f>
        <v>34.412399999999998</v>
      </c>
      <c r="O714">
        <f t="shared" si="76"/>
        <v>2.905929258058142E-2</v>
      </c>
      <c r="P714">
        <f t="shared" si="73"/>
        <v>1994.7502911743047</v>
      </c>
      <c r="Q714">
        <f t="shared" si="77"/>
        <v>1994</v>
      </c>
      <c r="R714" s="25">
        <f t="shared" si="74"/>
        <v>34412.400000000001</v>
      </c>
      <c r="S714" s="25">
        <f t="shared" si="75"/>
        <v>0</v>
      </c>
      <c r="W714">
        <f>IF(AND(P714&gt;='World Hubbert'!$N$9,P713&lt;'World Hubbert'!$N$9),'Data 1'!M714,0)</f>
        <v>0</v>
      </c>
      <c r="X714">
        <f>IF(AND(P714&gt;='World Hubbert'!$P$9,P713&lt;'World Hubbert'!$P$9),'Data 1'!M714,0)</f>
        <v>0</v>
      </c>
    </row>
    <row r="715" spans="13:24">
      <c r="M715">
        <f t="shared" si="72"/>
        <v>712</v>
      </c>
      <c r="N715">
        <f>MAX('World Hubbert'!$N$17*(1-(M715/'World Hubbert'!$N$18))*M715,0)</f>
        <v>34.429155555555553</v>
      </c>
      <c r="O715">
        <f t="shared" si="76"/>
        <v>2.9045150363516195E-2</v>
      </c>
      <c r="P715">
        <f t="shared" si="73"/>
        <v>1994.7793363246683</v>
      </c>
      <c r="Q715">
        <f t="shared" si="77"/>
        <v>1994</v>
      </c>
      <c r="R715" s="25">
        <f t="shared" si="74"/>
        <v>34429.155555555553</v>
      </c>
      <c r="S715" s="25">
        <f t="shared" si="75"/>
        <v>0</v>
      </c>
      <c r="W715">
        <f>IF(AND(P715&gt;='World Hubbert'!$N$9,P714&lt;'World Hubbert'!$N$9),'Data 1'!M715,0)</f>
        <v>0</v>
      </c>
      <c r="X715">
        <f>IF(AND(P715&gt;='World Hubbert'!$P$9,P714&lt;'World Hubbert'!$P$9),'Data 1'!M715,0)</f>
        <v>0</v>
      </c>
    </row>
    <row r="716" spans="13:24">
      <c r="M716">
        <f t="shared" si="72"/>
        <v>713</v>
      </c>
      <c r="N716">
        <f>MAX('World Hubbert'!$N$17*(1-(M716/'World Hubbert'!$N$18))*M716,0)</f>
        <v>34.445822222222226</v>
      </c>
      <c r="O716">
        <f t="shared" si="76"/>
        <v>2.9031096820643299E-2</v>
      </c>
      <c r="P716">
        <f t="shared" si="73"/>
        <v>1994.808367421489</v>
      </c>
      <c r="Q716">
        <f t="shared" si="77"/>
        <v>1994</v>
      </c>
      <c r="R716" s="25">
        <f t="shared" si="74"/>
        <v>34445.822222222225</v>
      </c>
      <c r="S716" s="25">
        <f t="shared" si="75"/>
        <v>0</v>
      </c>
      <c r="W716">
        <f>IF(AND(P716&gt;='World Hubbert'!$N$9,P715&lt;'World Hubbert'!$N$9),'Data 1'!M716,0)</f>
        <v>0</v>
      </c>
      <c r="X716">
        <f>IF(AND(P716&gt;='World Hubbert'!$P$9,P715&lt;'World Hubbert'!$P$9),'Data 1'!M716,0)</f>
        <v>0</v>
      </c>
    </row>
    <row r="717" spans="13:24">
      <c r="M717">
        <f t="shared" si="72"/>
        <v>714</v>
      </c>
      <c r="N717">
        <f>MAX('World Hubbert'!$N$17*(1-(M717/'World Hubbert'!$N$18))*M717,0)</f>
        <v>34.462400000000002</v>
      </c>
      <c r="O717">
        <f t="shared" si="76"/>
        <v>2.9017131714564277E-2</v>
      </c>
      <c r="P717">
        <f t="shared" si="73"/>
        <v>1994.8373845532035</v>
      </c>
      <c r="Q717">
        <f t="shared" si="77"/>
        <v>1994</v>
      </c>
      <c r="R717" s="25">
        <f t="shared" si="74"/>
        <v>34462.400000000001</v>
      </c>
      <c r="S717" s="25">
        <f t="shared" si="75"/>
        <v>0</v>
      </c>
      <c r="W717">
        <f>IF(AND(P717&gt;='World Hubbert'!$N$9,P716&lt;'World Hubbert'!$N$9),'Data 1'!M717,0)</f>
        <v>0</v>
      </c>
      <c r="X717">
        <f>IF(AND(P717&gt;='World Hubbert'!$P$9,P716&lt;'World Hubbert'!$P$9),'Data 1'!M717,0)</f>
        <v>0</v>
      </c>
    </row>
    <row r="718" spans="13:24">
      <c r="M718">
        <f t="shared" si="72"/>
        <v>715</v>
      </c>
      <c r="N718">
        <f>MAX('World Hubbert'!$N$17*(1-(M718/'World Hubbert'!$N$18))*M718,0)</f>
        <v>34.478888888888896</v>
      </c>
      <c r="O718">
        <f t="shared" si="76"/>
        <v>2.9003254809706416E-2</v>
      </c>
      <c r="P718">
        <f t="shared" si="73"/>
        <v>1994.8663878080131</v>
      </c>
      <c r="Q718">
        <f t="shared" si="77"/>
        <v>1994</v>
      </c>
      <c r="R718" s="25">
        <f t="shared" si="74"/>
        <v>34478.888888888898</v>
      </c>
      <c r="S718" s="25">
        <f t="shared" si="75"/>
        <v>0</v>
      </c>
      <c r="W718">
        <f>IF(AND(P718&gt;='World Hubbert'!$N$9,P717&lt;'World Hubbert'!$N$9),'Data 1'!M718,0)</f>
        <v>0</v>
      </c>
      <c r="X718">
        <f>IF(AND(P718&gt;='World Hubbert'!$P$9,P717&lt;'World Hubbert'!$P$9),'Data 1'!M718,0)</f>
        <v>0</v>
      </c>
    </row>
    <row r="719" spans="13:24">
      <c r="M719">
        <f t="shared" si="72"/>
        <v>716</v>
      </c>
      <c r="N719">
        <f>MAX('World Hubbert'!$N$17*(1-(M719/'World Hubbert'!$N$18))*M719,0)</f>
        <v>34.495288888888886</v>
      </c>
      <c r="O719">
        <f t="shared" si="76"/>
        <v>2.8989465872312357E-2</v>
      </c>
      <c r="P719">
        <f t="shared" si="73"/>
        <v>1994.8953772738853</v>
      </c>
      <c r="Q719">
        <f t="shared" si="77"/>
        <v>1994</v>
      </c>
      <c r="R719" s="25">
        <f t="shared" si="74"/>
        <v>34495.288888888885</v>
      </c>
      <c r="S719" s="25">
        <f t="shared" si="75"/>
        <v>0</v>
      </c>
      <c r="W719">
        <f>IF(AND(P719&gt;='World Hubbert'!$N$9,P718&lt;'World Hubbert'!$N$9),'Data 1'!M719,0)</f>
        <v>0</v>
      </c>
      <c r="X719">
        <f>IF(AND(P719&gt;='World Hubbert'!$P$9,P718&lt;'World Hubbert'!$P$9),'Data 1'!M719,0)</f>
        <v>0</v>
      </c>
    </row>
    <row r="720" spans="13:24">
      <c r="M720">
        <f t="shared" si="72"/>
        <v>717</v>
      </c>
      <c r="N720">
        <f>MAX('World Hubbert'!$N$17*(1-(M720/'World Hubbert'!$N$18))*M720,0)</f>
        <v>34.511600000000001</v>
      </c>
      <c r="O720">
        <f t="shared" si="76"/>
        <v>2.897576467042965E-2</v>
      </c>
      <c r="P720">
        <f t="shared" si="73"/>
        <v>1994.9243530385556</v>
      </c>
      <c r="Q720">
        <f t="shared" si="77"/>
        <v>1994</v>
      </c>
      <c r="R720" s="25">
        <f t="shared" si="74"/>
        <v>34511.599999999999</v>
      </c>
      <c r="S720" s="25">
        <f t="shared" si="75"/>
        <v>0</v>
      </c>
      <c r="W720">
        <f>IF(AND(P720&gt;='World Hubbert'!$N$9,P719&lt;'World Hubbert'!$N$9),'Data 1'!M720,0)</f>
        <v>0</v>
      </c>
      <c r="X720">
        <f>IF(AND(P720&gt;='World Hubbert'!$P$9,P719&lt;'World Hubbert'!$P$9),'Data 1'!M720,0)</f>
        <v>0</v>
      </c>
    </row>
    <row r="721" spans="13:24">
      <c r="M721">
        <f t="shared" si="72"/>
        <v>718</v>
      </c>
      <c r="N721">
        <f>MAX('World Hubbert'!$N$17*(1-(M721/'World Hubbert'!$N$18))*M721,0)</f>
        <v>34.527822222222227</v>
      </c>
      <c r="O721">
        <f t="shared" si="76"/>
        <v>2.8962150973900595E-2</v>
      </c>
      <c r="P721">
        <f t="shared" si="73"/>
        <v>1994.9533151895296</v>
      </c>
      <c r="Q721">
        <f t="shared" si="77"/>
        <v>1994</v>
      </c>
      <c r="R721" s="25">
        <f t="shared" si="74"/>
        <v>34527.822222222225</v>
      </c>
      <c r="S721" s="25">
        <f t="shared" si="75"/>
        <v>0</v>
      </c>
      <c r="W721">
        <f>IF(AND(P721&gt;='World Hubbert'!$N$9,P720&lt;'World Hubbert'!$N$9),'Data 1'!M721,0)</f>
        <v>0</v>
      </c>
      <c r="X721">
        <f>IF(AND(P721&gt;='World Hubbert'!$P$9,P720&lt;'World Hubbert'!$P$9),'Data 1'!M721,0)</f>
        <v>0</v>
      </c>
    </row>
    <row r="722" spans="13:24">
      <c r="M722">
        <f t="shared" si="72"/>
        <v>719</v>
      </c>
      <c r="N722">
        <f>MAX('World Hubbert'!$N$17*(1-(M722/'World Hubbert'!$N$18))*M722,0)</f>
        <v>34.543955555555556</v>
      </c>
      <c r="O722">
        <f t="shared" si="76"/>
        <v>2.8948624554352008E-2</v>
      </c>
      <c r="P722">
        <f t="shared" si="73"/>
        <v>1994.982263814084</v>
      </c>
      <c r="Q722">
        <f t="shared" si="77"/>
        <v>1994</v>
      </c>
      <c r="R722" s="25">
        <f t="shared" si="74"/>
        <v>34543.955555555556</v>
      </c>
      <c r="S722" s="25">
        <f t="shared" si="75"/>
        <v>0</v>
      </c>
      <c r="W722">
        <f>IF(AND(P722&gt;='World Hubbert'!$N$9,P721&lt;'World Hubbert'!$N$9),'Data 1'!M722,0)</f>
        <v>0</v>
      </c>
      <c r="X722">
        <f>IF(AND(P722&gt;='World Hubbert'!$P$9,P721&lt;'World Hubbert'!$P$9),'Data 1'!M722,0)</f>
        <v>0</v>
      </c>
    </row>
    <row r="723" spans="13:24">
      <c r="M723">
        <f t="shared" si="72"/>
        <v>720</v>
      </c>
      <c r="N723">
        <f>MAX('World Hubbert'!$N$17*(1-(M723/'World Hubbert'!$N$18))*M723,0)</f>
        <v>34.56</v>
      </c>
      <c r="O723">
        <f t="shared" si="76"/>
        <v>2.8935185185185182E-2</v>
      </c>
      <c r="P723">
        <f t="shared" si="73"/>
        <v>1995.0111989992693</v>
      </c>
      <c r="Q723">
        <f t="shared" si="77"/>
        <v>1995</v>
      </c>
      <c r="R723" s="25">
        <f t="shared" si="74"/>
        <v>34560</v>
      </c>
      <c r="S723" s="25">
        <f t="shared" si="75"/>
        <v>0</v>
      </c>
      <c r="W723">
        <f>IF(AND(P723&gt;='World Hubbert'!$N$9,P722&lt;'World Hubbert'!$N$9),'Data 1'!M723,0)</f>
        <v>0</v>
      </c>
      <c r="X723">
        <f>IF(AND(P723&gt;='World Hubbert'!$P$9,P722&lt;'World Hubbert'!$P$9),'Data 1'!M723,0)</f>
        <v>0</v>
      </c>
    </row>
    <row r="724" spans="13:24">
      <c r="M724">
        <f t="shared" si="72"/>
        <v>721</v>
      </c>
      <c r="N724">
        <f>MAX('World Hubbert'!$N$17*(1-(M724/'World Hubbert'!$N$18))*M724,0)</f>
        <v>34.575955555555559</v>
      </c>
      <c r="O724">
        <f t="shared" si="76"/>
        <v>2.8921832641565941E-2</v>
      </c>
      <c r="P724">
        <f t="shared" si="73"/>
        <v>1995.0401208319108</v>
      </c>
      <c r="Q724">
        <f t="shared" si="77"/>
        <v>1995</v>
      </c>
      <c r="R724" s="25">
        <f t="shared" si="74"/>
        <v>34575.955555555556</v>
      </c>
      <c r="S724" s="25">
        <f t="shared" si="75"/>
        <v>0</v>
      </c>
      <c r="W724">
        <f>IF(AND(P724&gt;='World Hubbert'!$N$9,P723&lt;'World Hubbert'!$N$9),'Data 1'!M724,0)</f>
        <v>0</v>
      </c>
      <c r="X724">
        <f>IF(AND(P724&gt;='World Hubbert'!$P$9,P723&lt;'World Hubbert'!$P$9),'Data 1'!M724,0)</f>
        <v>0</v>
      </c>
    </row>
    <row r="725" spans="13:24">
      <c r="M725">
        <f t="shared" si="72"/>
        <v>722</v>
      </c>
      <c r="N725">
        <f>MAX('World Hubbert'!$N$17*(1-(M725/'World Hubbert'!$N$18))*M725,0)</f>
        <v>34.59182222222222</v>
      </c>
      <c r="O725">
        <f t="shared" si="76"/>
        <v>2.8908566700414744E-2</v>
      </c>
      <c r="P725">
        <f t="shared" si="73"/>
        <v>1995.0690293986113</v>
      </c>
      <c r="Q725">
        <f t="shared" si="77"/>
        <v>1995</v>
      </c>
      <c r="R725" s="25">
        <f t="shared" si="74"/>
        <v>34591.822222222218</v>
      </c>
      <c r="S725" s="25">
        <f t="shared" si="75"/>
        <v>0</v>
      </c>
      <c r="W725">
        <f>IF(AND(P725&gt;='World Hubbert'!$N$9,P724&lt;'World Hubbert'!$N$9),'Data 1'!M725,0)</f>
        <v>0</v>
      </c>
      <c r="X725">
        <f>IF(AND(P725&gt;='World Hubbert'!$P$9,P724&lt;'World Hubbert'!$P$9),'Data 1'!M725,0)</f>
        <v>0</v>
      </c>
    </row>
    <row r="726" spans="13:24">
      <c r="M726">
        <f t="shared" si="72"/>
        <v>723</v>
      </c>
      <c r="N726">
        <f>MAX('World Hubbert'!$N$17*(1-(M726/'World Hubbert'!$N$18))*M726,0)</f>
        <v>34.607599999999998</v>
      </c>
      <c r="O726">
        <f t="shared" si="76"/>
        <v>2.8895387140396907E-2</v>
      </c>
      <c r="P726">
        <f t="shared" si="73"/>
        <v>1995.0979247857517</v>
      </c>
      <c r="Q726">
        <f t="shared" si="77"/>
        <v>1995</v>
      </c>
      <c r="R726" s="25">
        <f t="shared" si="74"/>
        <v>34607.599999999999</v>
      </c>
      <c r="S726" s="25">
        <f t="shared" si="75"/>
        <v>0</v>
      </c>
      <c r="W726">
        <f>IF(AND(P726&gt;='World Hubbert'!$N$9,P725&lt;'World Hubbert'!$N$9),'Data 1'!M726,0)</f>
        <v>0</v>
      </c>
      <c r="X726">
        <f>IF(AND(P726&gt;='World Hubbert'!$P$9,P725&lt;'World Hubbert'!$P$9),'Data 1'!M726,0)</f>
        <v>0</v>
      </c>
    </row>
    <row r="727" spans="13:24">
      <c r="M727">
        <f t="shared" si="72"/>
        <v>724</v>
      </c>
      <c r="N727">
        <f>MAX('World Hubbert'!$N$17*(1-(M727/'World Hubbert'!$N$18))*M727,0)</f>
        <v>34.623288888888887</v>
      </c>
      <c r="O727">
        <f t="shared" si="76"/>
        <v>2.8882293741912958E-2</v>
      </c>
      <c r="P727">
        <f t="shared" si="73"/>
        <v>1995.1268070794936</v>
      </c>
      <c r="Q727">
        <f t="shared" si="77"/>
        <v>1995</v>
      </c>
      <c r="R727" s="25">
        <f t="shared" si="74"/>
        <v>34623.288888888885</v>
      </c>
      <c r="S727" s="25">
        <f t="shared" si="75"/>
        <v>0</v>
      </c>
      <c r="W727">
        <f>IF(AND(P727&gt;='World Hubbert'!$N$9,P726&lt;'World Hubbert'!$N$9),'Data 1'!M727,0)</f>
        <v>0</v>
      </c>
      <c r="X727">
        <f>IF(AND(P727&gt;='World Hubbert'!$P$9,P726&lt;'World Hubbert'!$P$9),'Data 1'!M727,0)</f>
        <v>0</v>
      </c>
    </row>
    <row r="728" spans="13:24">
      <c r="M728">
        <f t="shared" si="72"/>
        <v>725</v>
      </c>
      <c r="N728">
        <f>MAX('World Hubbert'!$N$17*(1-(M728/'World Hubbert'!$N$18))*M728,0)</f>
        <v>34.638888888888893</v>
      </c>
      <c r="O728">
        <f t="shared" si="76"/>
        <v>2.886928628708901E-2</v>
      </c>
      <c r="P728">
        <f t="shared" si="73"/>
        <v>1995.1556763657807</v>
      </c>
      <c r="Q728">
        <f t="shared" si="77"/>
        <v>1995</v>
      </c>
      <c r="R728" s="25">
        <f t="shared" si="74"/>
        <v>34638.888888888891</v>
      </c>
      <c r="S728" s="25">
        <f t="shared" si="75"/>
        <v>0</v>
      </c>
      <c r="W728">
        <f>IF(AND(P728&gt;='World Hubbert'!$N$9,P727&lt;'World Hubbert'!$N$9),'Data 1'!M728,0)</f>
        <v>0</v>
      </c>
      <c r="X728">
        <f>IF(AND(P728&gt;='World Hubbert'!$P$9,P727&lt;'World Hubbert'!$P$9),'Data 1'!M728,0)</f>
        <v>0</v>
      </c>
    </row>
    <row r="729" spans="13:24">
      <c r="M729">
        <f t="shared" si="72"/>
        <v>726</v>
      </c>
      <c r="N729">
        <f>MAX('World Hubbert'!$N$17*(1-(M729/'World Hubbert'!$N$18))*M729,0)</f>
        <v>34.654400000000003</v>
      </c>
      <c r="O729">
        <f t="shared" si="76"/>
        <v>2.8856364559767301E-2</v>
      </c>
      <c r="P729">
        <f t="shared" si="73"/>
        <v>1995.1845327303404</v>
      </c>
      <c r="Q729">
        <f t="shared" si="77"/>
        <v>1995</v>
      </c>
      <c r="R729" s="25">
        <f t="shared" si="74"/>
        <v>34654.400000000001</v>
      </c>
      <c r="S729" s="25">
        <f t="shared" si="75"/>
        <v>0</v>
      </c>
      <c r="W729">
        <f>IF(AND(P729&gt;='World Hubbert'!$N$9,P728&lt;'World Hubbert'!$N$9),'Data 1'!M729,0)</f>
        <v>0</v>
      </c>
      <c r="X729">
        <f>IF(AND(P729&gt;='World Hubbert'!$P$9,P728&lt;'World Hubbert'!$P$9),'Data 1'!M729,0)</f>
        <v>0</v>
      </c>
    </row>
    <row r="730" spans="13:24">
      <c r="M730">
        <f t="shared" si="72"/>
        <v>727</v>
      </c>
      <c r="N730">
        <f>MAX('World Hubbert'!$N$17*(1-(M730/'World Hubbert'!$N$18))*M730,0)</f>
        <v>34.669822222222223</v>
      </c>
      <c r="O730">
        <f t="shared" si="76"/>
        <v>2.8843528345496756E-2</v>
      </c>
      <c r="P730">
        <f t="shared" si="73"/>
        <v>1995.2133762586859</v>
      </c>
      <c r="Q730">
        <f t="shared" si="77"/>
        <v>1995</v>
      </c>
      <c r="R730" s="25">
        <f t="shared" si="74"/>
        <v>34669.822222222225</v>
      </c>
      <c r="S730" s="25">
        <f t="shared" si="75"/>
        <v>0</v>
      </c>
      <c r="W730">
        <f>IF(AND(P730&gt;='World Hubbert'!$N$9,P729&lt;'World Hubbert'!$N$9),'Data 1'!M730,0)</f>
        <v>0</v>
      </c>
      <c r="X730">
        <f>IF(AND(P730&gt;='World Hubbert'!$P$9,P729&lt;'World Hubbert'!$P$9),'Data 1'!M730,0)</f>
        <v>0</v>
      </c>
    </row>
    <row r="731" spans="13:24">
      <c r="M731">
        <f t="shared" si="72"/>
        <v>728</v>
      </c>
      <c r="N731">
        <f>MAX('World Hubbert'!$N$17*(1-(M731/'World Hubbert'!$N$18))*M731,0)</f>
        <v>34.685155555555561</v>
      </c>
      <c r="O731">
        <f t="shared" si="76"/>
        <v>2.8830777431523697E-2</v>
      </c>
      <c r="P731">
        <f t="shared" si="73"/>
        <v>1995.2422070361174</v>
      </c>
      <c r="Q731">
        <f t="shared" si="77"/>
        <v>1995</v>
      </c>
      <c r="R731" s="25">
        <f t="shared" si="74"/>
        <v>34685.155555555561</v>
      </c>
      <c r="S731" s="25">
        <f t="shared" si="75"/>
        <v>0</v>
      </c>
      <c r="W731">
        <f>IF(AND(P731&gt;='World Hubbert'!$N$9,P730&lt;'World Hubbert'!$N$9),'Data 1'!M731,0)</f>
        <v>0</v>
      </c>
      <c r="X731">
        <f>IF(AND(P731&gt;='World Hubbert'!$P$9,P730&lt;'World Hubbert'!$P$9),'Data 1'!M731,0)</f>
        <v>0</v>
      </c>
    </row>
    <row r="732" spans="13:24">
      <c r="M732">
        <f t="shared" si="72"/>
        <v>729</v>
      </c>
      <c r="N732">
        <f>MAX('World Hubbert'!$N$17*(1-(M732/'World Hubbert'!$N$18))*M732,0)</f>
        <v>34.700399999999995</v>
      </c>
      <c r="O732">
        <f t="shared" si="76"/>
        <v>2.8818111606782635E-2</v>
      </c>
      <c r="P732">
        <f t="shared" si="73"/>
        <v>1995.2710251477242</v>
      </c>
      <c r="Q732">
        <f t="shared" si="77"/>
        <v>1995</v>
      </c>
      <c r="R732" s="25">
        <f t="shared" si="74"/>
        <v>34700.399999999994</v>
      </c>
      <c r="S732" s="25">
        <f t="shared" si="75"/>
        <v>0</v>
      </c>
      <c r="W732">
        <f>IF(AND(P732&gt;='World Hubbert'!$N$9,P731&lt;'World Hubbert'!$N$9),'Data 1'!M732,0)</f>
        <v>0</v>
      </c>
      <c r="X732">
        <f>IF(AND(P732&gt;='World Hubbert'!$P$9,P731&lt;'World Hubbert'!$P$9),'Data 1'!M732,0)</f>
        <v>0</v>
      </c>
    </row>
    <row r="733" spans="13:24">
      <c r="M733">
        <f t="shared" si="72"/>
        <v>730</v>
      </c>
      <c r="N733">
        <f>MAX('World Hubbert'!$N$17*(1-(M733/'World Hubbert'!$N$18))*M733,0)</f>
        <v>34.715555555555561</v>
      </c>
      <c r="O733">
        <f t="shared" si="76"/>
        <v>2.8805530661887079E-2</v>
      </c>
      <c r="P733">
        <f t="shared" si="73"/>
        <v>1995.2998306783861</v>
      </c>
      <c r="Q733">
        <f t="shared" si="77"/>
        <v>1995</v>
      </c>
      <c r="R733" s="25">
        <f t="shared" si="74"/>
        <v>34715.555555555562</v>
      </c>
      <c r="S733" s="25">
        <f t="shared" si="75"/>
        <v>0</v>
      </c>
      <c r="W733">
        <f>IF(AND(P733&gt;='World Hubbert'!$N$9,P732&lt;'World Hubbert'!$N$9),'Data 1'!M733,0)</f>
        <v>0</v>
      </c>
      <c r="X733">
        <f>IF(AND(P733&gt;='World Hubbert'!$P$9,P732&lt;'World Hubbert'!$P$9),'Data 1'!M733,0)</f>
        <v>0</v>
      </c>
    </row>
    <row r="734" spans="13:24">
      <c r="M734">
        <f t="shared" si="72"/>
        <v>731</v>
      </c>
      <c r="N734">
        <f>MAX('World Hubbert'!$N$17*(1-(M734/'World Hubbert'!$N$18))*M734,0)</f>
        <v>34.730622222222223</v>
      </c>
      <c r="O734">
        <f t="shared" si="76"/>
        <v>2.8793034389120582E-2</v>
      </c>
      <c r="P734">
        <f t="shared" si="73"/>
        <v>1995.3286237127752</v>
      </c>
      <c r="Q734">
        <f t="shared" si="77"/>
        <v>1995</v>
      </c>
      <c r="R734" s="25">
        <f t="shared" si="74"/>
        <v>34730.62222222222</v>
      </c>
      <c r="S734" s="25">
        <f t="shared" si="75"/>
        <v>0</v>
      </c>
      <c r="W734">
        <f>IF(AND(P734&gt;='World Hubbert'!$N$9,P733&lt;'World Hubbert'!$N$9),'Data 1'!M734,0)</f>
        <v>0</v>
      </c>
      <c r="X734">
        <f>IF(AND(P734&gt;='World Hubbert'!$P$9,P733&lt;'World Hubbert'!$P$9),'Data 1'!M734,0)</f>
        <v>0</v>
      </c>
    </row>
    <row r="735" spans="13:24">
      <c r="M735">
        <f t="shared" si="72"/>
        <v>732</v>
      </c>
      <c r="N735">
        <f>MAX('World Hubbert'!$N$17*(1-(M735/'World Hubbert'!$N$18))*M735,0)</f>
        <v>34.745599999999996</v>
      </c>
      <c r="O735">
        <f t="shared" si="76"/>
        <v>2.8780622582427706E-2</v>
      </c>
      <c r="P735">
        <f t="shared" si="73"/>
        <v>1995.3574043353576</v>
      </c>
      <c r="Q735">
        <f t="shared" si="77"/>
        <v>1995</v>
      </c>
      <c r="R735" s="25">
        <f t="shared" si="74"/>
        <v>34745.599999999999</v>
      </c>
      <c r="S735" s="25">
        <f t="shared" si="75"/>
        <v>0</v>
      </c>
      <c r="W735">
        <f>IF(AND(P735&gt;='World Hubbert'!$N$9,P734&lt;'World Hubbert'!$N$9),'Data 1'!M735,0)</f>
        <v>0</v>
      </c>
      <c r="X735">
        <f>IF(AND(P735&gt;='World Hubbert'!$P$9,P734&lt;'World Hubbert'!$P$9),'Data 1'!M735,0)</f>
        <v>0</v>
      </c>
    </row>
    <row r="736" spans="13:24">
      <c r="M736">
        <f t="shared" si="72"/>
        <v>733</v>
      </c>
      <c r="N736">
        <f>MAX('World Hubbert'!$N$17*(1-(M736/'World Hubbert'!$N$18))*M736,0)</f>
        <v>34.760488888888894</v>
      </c>
      <c r="O736">
        <f t="shared" si="76"/>
        <v>2.8768295037405172E-2</v>
      </c>
      <c r="P736">
        <f t="shared" si="73"/>
        <v>1995.3861726303951</v>
      </c>
      <c r="Q736">
        <f t="shared" si="77"/>
        <v>1995</v>
      </c>
      <c r="R736" s="25">
        <f t="shared" si="74"/>
        <v>34760.488888888896</v>
      </c>
      <c r="S736" s="25">
        <f t="shared" si="75"/>
        <v>0</v>
      </c>
      <c r="W736">
        <f>IF(AND(P736&gt;='World Hubbert'!$N$9,P735&lt;'World Hubbert'!$N$9),'Data 1'!M736,0)</f>
        <v>0</v>
      </c>
      <c r="X736">
        <f>IF(AND(P736&gt;='World Hubbert'!$P$9,P735&lt;'World Hubbert'!$P$9),'Data 1'!M736,0)</f>
        <v>0</v>
      </c>
    </row>
    <row r="737" spans="13:24">
      <c r="M737">
        <f t="shared" si="72"/>
        <v>734</v>
      </c>
      <c r="N737">
        <f>MAX('World Hubbert'!$N$17*(1-(M737/'World Hubbert'!$N$18))*M737,0)</f>
        <v>34.775288888888888</v>
      </c>
      <c r="O737">
        <f t="shared" si="76"/>
        <v>2.875605155129313E-2</v>
      </c>
      <c r="P737">
        <f t="shared" si="73"/>
        <v>1995.4149286819463</v>
      </c>
      <c r="Q737">
        <f t="shared" si="77"/>
        <v>1995</v>
      </c>
      <c r="R737" s="25">
        <f t="shared" si="74"/>
        <v>34775.288888888885</v>
      </c>
      <c r="S737" s="25">
        <f t="shared" si="75"/>
        <v>0</v>
      </c>
      <c r="W737">
        <f>IF(AND(P737&gt;='World Hubbert'!$N$9,P736&lt;'World Hubbert'!$N$9),'Data 1'!M737,0)</f>
        <v>0</v>
      </c>
      <c r="X737">
        <f>IF(AND(P737&gt;='World Hubbert'!$P$9,P736&lt;'World Hubbert'!$P$9),'Data 1'!M737,0)</f>
        <v>0</v>
      </c>
    </row>
    <row r="738" spans="13:24">
      <c r="M738">
        <f t="shared" si="72"/>
        <v>735</v>
      </c>
      <c r="N738">
        <f>MAX('World Hubbert'!$N$17*(1-(M738/'World Hubbert'!$N$18))*M738,0)</f>
        <v>34.790000000000006</v>
      </c>
      <c r="O738">
        <f t="shared" si="76"/>
        <v>2.8743891922966364E-2</v>
      </c>
      <c r="P738">
        <f t="shared" si="73"/>
        <v>1995.4436725738692</v>
      </c>
      <c r="Q738">
        <f t="shared" si="77"/>
        <v>1995</v>
      </c>
      <c r="R738" s="25">
        <f t="shared" si="74"/>
        <v>34790.000000000007</v>
      </c>
      <c r="S738" s="25">
        <f t="shared" si="75"/>
        <v>0</v>
      </c>
      <c r="W738">
        <f>IF(AND(P738&gt;='World Hubbert'!$N$9,P737&lt;'World Hubbert'!$N$9),'Data 1'!M738,0)</f>
        <v>0</v>
      </c>
      <c r="X738">
        <f>IF(AND(P738&gt;='World Hubbert'!$P$9,P737&lt;'World Hubbert'!$P$9),'Data 1'!M738,0)</f>
        <v>0</v>
      </c>
    </row>
    <row r="739" spans="13:24">
      <c r="M739">
        <f t="shared" si="72"/>
        <v>736</v>
      </c>
      <c r="N739">
        <f>MAX('World Hubbert'!$N$17*(1-(M739/'World Hubbert'!$N$18))*M739,0)</f>
        <v>34.804622222222228</v>
      </c>
      <c r="O739">
        <f t="shared" si="76"/>
        <v>2.8731815952925788E-2</v>
      </c>
      <c r="P739">
        <f t="shared" si="73"/>
        <v>1995.472404389822</v>
      </c>
      <c r="Q739">
        <f t="shared" si="77"/>
        <v>1995</v>
      </c>
      <c r="R739" s="25">
        <f t="shared" si="74"/>
        <v>34804.622222222228</v>
      </c>
      <c r="S739" s="25">
        <f t="shared" si="75"/>
        <v>0</v>
      </c>
      <c r="W739">
        <f>IF(AND(P739&gt;='World Hubbert'!$N$9,P738&lt;'World Hubbert'!$N$9),'Data 1'!M739,0)</f>
        <v>0</v>
      </c>
      <c r="X739">
        <f>IF(AND(P739&gt;='World Hubbert'!$P$9,P738&lt;'World Hubbert'!$P$9),'Data 1'!M739,0)</f>
        <v>0</v>
      </c>
    </row>
    <row r="740" spans="13:24">
      <c r="M740">
        <f t="shared" si="72"/>
        <v>737</v>
      </c>
      <c r="N740">
        <f>MAX('World Hubbert'!$N$17*(1-(M740/'World Hubbert'!$N$18))*M740,0)</f>
        <v>34.819155555555554</v>
      </c>
      <c r="O740">
        <f t="shared" si="76"/>
        <v>2.8719823443289837E-2</v>
      </c>
      <c r="P740">
        <f t="shared" si="73"/>
        <v>1995.5011242132653</v>
      </c>
      <c r="Q740">
        <f t="shared" si="77"/>
        <v>1995</v>
      </c>
      <c r="R740" s="25">
        <f t="shared" si="74"/>
        <v>34819.155555555553</v>
      </c>
      <c r="S740" s="25">
        <f t="shared" si="75"/>
        <v>0</v>
      </c>
      <c r="W740">
        <f>IF(AND(P740&gt;='World Hubbert'!$N$9,P739&lt;'World Hubbert'!$N$9),'Data 1'!M740,0)</f>
        <v>0</v>
      </c>
      <c r="X740">
        <f>IF(AND(P740&gt;='World Hubbert'!$P$9,P739&lt;'World Hubbert'!$P$9),'Data 1'!M740,0)</f>
        <v>0</v>
      </c>
    </row>
    <row r="741" spans="13:24">
      <c r="M741">
        <f t="shared" si="72"/>
        <v>738</v>
      </c>
      <c r="N741">
        <f>MAX('World Hubbert'!$N$17*(1-(M741/'World Hubbert'!$N$18))*M741,0)</f>
        <v>34.833600000000004</v>
      </c>
      <c r="O741">
        <f t="shared" si="76"/>
        <v>2.8707914197786042E-2</v>
      </c>
      <c r="P741">
        <f t="shared" si="73"/>
        <v>1995.5298321274631</v>
      </c>
      <c r="Q741">
        <f t="shared" si="77"/>
        <v>1995</v>
      </c>
      <c r="R741" s="25">
        <f t="shared" si="74"/>
        <v>34833.600000000006</v>
      </c>
      <c r="S741" s="25">
        <f t="shared" si="75"/>
        <v>0</v>
      </c>
      <c r="W741">
        <f>IF(AND(P741&gt;='World Hubbert'!$N$9,P740&lt;'World Hubbert'!$N$9),'Data 1'!M741,0)</f>
        <v>0</v>
      </c>
      <c r="X741">
        <f>IF(AND(P741&gt;='World Hubbert'!$P$9,P740&lt;'World Hubbert'!$P$9),'Data 1'!M741,0)</f>
        <v>0</v>
      </c>
    </row>
    <row r="742" spans="13:24">
      <c r="M742">
        <f t="shared" si="72"/>
        <v>739</v>
      </c>
      <c r="N742">
        <f>MAX('World Hubbert'!$N$17*(1-(M742/'World Hubbert'!$N$18))*M742,0)</f>
        <v>34.847955555555558</v>
      </c>
      <c r="O742">
        <f t="shared" si="76"/>
        <v>2.8696088021742706E-2</v>
      </c>
      <c r="P742">
        <f t="shared" si="73"/>
        <v>1995.5585282154848</v>
      </c>
      <c r="Q742">
        <f t="shared" si="77"/>
        <v>1995</v>
      </c>
      <c r="R742" s="25">
        <f t="shared" si="74"/>
        <v>34847.955555555556</v>
      </c>
      <c r="S742" s="25">
        <f t="shared" si="75"/>
        <v>0</v>
      </c>
      <c r="W742">
        <f>IF(AND(P742&gt;='World Hubbert'!$N$9,P741&lt;'World Hubbert'!$N$9),'Data 1'!M742,0)</f>
        <v>0</v>
      </c>
      <c r="X742">
        <f>IF(AND(P742&gt;='World Hubbert'!$P$9,P741&lt;'World Hubbert'!$P$9),'Data 1'!M742,0)</f>
        <v>0</v>
      </c>
    </row>
    <row r="743" spans="13:24">
      <c r="M743">
        <f t="shared" si="72"/>
        <v>740</v>
      </c>
      <c r="N743">
        <f>MAX('World Hubbert'!$N$17*(1-(M743/'World Hubbert'!$N$18))*M743,0)</f>
        <v>34.862222222222222</v>
      </c>
      <c r="O743">
        <f t="shared" si="76"/>
        <v>2.8684344722080573E-2</v>
      </c>
      <c r="P743">
        <f t="shared" si="73"/>
        <v>1995.5872125602068</v>
      </c>
      <c r="Q743">
        <f t="shared" si="77"/>
        <v>1995</v>
      </c>
      <c r="R743" s="25">
        <f t="shared" si="74"/>
        <v>34862.222222222219</v>
      </c>
      <c r="S743" s="25">
        <f t="shared" si="75"/>
        <v>0</v>
      </c>
      <c r="W743">
        <f>IF(AND(P743&gt;='World Hubbert'!$N$9,P742&lt;'World Hubbert'!$N$9),'Data 1'!M743,0)</f>
        <v>0</v>
      </c>
      <c r="X743">
        <f>IF(AND(P743&gt;='World Hubbert'!$P$9,P742&lt;'World Hubbert'!$P$9),'Data 1'!M743,0)</f>
        <v>0</v>
      </c>
    </row>
    <row r="744" spans="13:24">
      <c r="M744">
        <f t="shared" si="72"/>
        <v>741</v>
      </c>
      <c r="N744">
        <f>MAX('World Hubbert'!$N$17*(1-(M744/'World Hubbert'!$N$18))*M744,0)</f>
        <v>34.876400000000004</v>
      </c>
      <c r="O744">
        <f t="shared" si="76"/>
        <v>2.8672684107304648E-2</v>
      </c>
      <c r="P744">
        <f t="shared" si="73"/>
        <v>1995.6158852443141</v>
      </c>
      <c r="Q744">
        <f t="shared" si="77"/>
        <v>1995</v>
      </c>
      <c r="R744" s="25">
        <f t="shared" si="74"/>
        <v>34876.400000000001</v>
      </c>
      <c r="S744" s="25">
        <f t="shared" si="75"/>
        <v>0</v>
      </c>
      <c r="W744">
        <f>IF(AND(P744&gt;='World Hubbert'!$N$9,P743&lt;'World Hubbert'!$N$9),'Data 1'!M744,0)</f>
        <v>0</v>
      </c>
      <c r="X744">
        <f>IF(AND(P744&gt;='World Hubbert'!$P$9,P743&lt;'World Hubbert'!$P$9),'Data 1'!M744,0)</f>
        <v>0</v>
      </c>
    </row>
    <row r="745" spans="13:24">
      <c r="M745">
        <f t="shared" si="72"/>
        <v>742</v>
      </c>
      <c r="N745">
        <f>MAX('World Hubbert'!$N$17*(1-(M745/'World Hubbert'!$N$18))*M745,0)</f>
        <v>34.890488888888889</v>
      </c>
      <c r="O745">
        <f t="shared" si="76"/>
        <v>2.8661105987496115E-2</v>
      </c>
      <c r="P745">
        <f t="shared" si="73"/>
        <v>1995.6445463503017</v>
      </c>
      <c r="Q745">
        <f t="shared" si="77"/>
        <v>1995</v>
      </c>
      <c r="R745" s="25">
        <f t="shared" si="74"/>
        <v>34890.488888888889</v>
      </c>
      <c r="S745" s="25">
        <f t="shared" si="75"/>
        <v>0</v>
      </c>
      <c r="W745">
        <f>IF(AND(P745&gt;='World Hubbert'!$N$9,P744&lt;'World Hubbert'!$N$9),'Data 1'!M745,0)</f>
        <v>0</v>
      </c>
      <c r="X745">
        <f>IF(AND(P745&gt;='World Hubbert'!$P$9,P744&lt;'World Hubbert'!$P$9),'Data 1'!M745,0)</f>
        <v>0</v>
      </c>
    </row>
    <row r="746" spans="13:24">
      <c r="M746">
        <f t="shared" si="72"/>
        <v>743</v>
      </c>
      <c r="N746">
        <f>MAX('World Hubbert'!$N$17*(1-(M746/'World Hubbert'!$N$18))*M746,0)</f>
        <v>34.904488888888892</v>
      </c>
      <c r="O746">
        <f t="shared" si="76"/>
        <v>2.8649610174304226E-2</v>
      </c>
      <c r="P746">
        <f t="shared" si="73"/>
        <v>1995.6731959604761</v>
      </c>
      <c r="Q746">
        <f t="shared" si="77"/>
        <v>1995</v>
      </c>
      <c r="R746" s="25">
        <f t="shared" si="74"/>
        <v>34904.488888888889</v>
      </c>
      <c r="S746" s="25">
        <f t="shared" si="75"/>
        <v>0</v>
      </c>
      <c r="W746">
        <f>IF(AND(P746&gt;='World Hubbert'!$N$9,P745&lt;'World Hubbert'!$N$9),'Data 1'!M746,0)</f>
        <v>0</v>
      </c>
      <c r="X746">
        <f>IF(AND(P746&gt;='World Hubbert'!$P$9,P745&lt;'World Hubbert'!$P$9),'Data 1'!M746,0)</f>
        <v>0</v>
      </c>
    </row>
    <row r="747" spans="13:24">
      <c r="M747">
        <f t="shared" si="72"/>
        <v>744</v>
      </c>
      <c r="N747">
        <f>MAX('World Hubbert'!$N$17*(1-(M747/'World Hubbert'!$N$18))*M747,0)</f>
        <v>34.918399999999998</v>
      </c>
      <c r="O747">
        <f t="shared" si="76"/>
        <v>2.8638196480938419E-2</v>
      </c>
      <c r="P747">
        <f t="shared" si="73"/>
        <v>1995.7018341569569</v>
      </c>
      <c r="Q747">
        <f t="shared" si="77"/>
        <v>1995</v>
      </c>
      <c r="R747" s="25">
        <f t="shared" si="74"/>
        <v>34918.400000000001</v>
      </c>
      <c r="S747" s="25">
        <f t="shared" si="75"/>
        <v>0</v>
      </c>
      <c r="W747">
        <f>IF(AND(P747&gt;='World Hubbert'!$N$9,P746&lt;'World Hubbert'!$N$9),'Data 1'!M747,0)</f>
        <v>0</v>
      </c>
      <c r="X747">
        <f>IF(AND(P747&gt;='World Hubbert'!$P$9,P746&lt;'World Hubbert'!$P$9),'Data 1'!M747,0)</f>
        <v>0</v>
      </c>
    </row>
    <row r="748" spans="13:24">
      <c r="M748">
        <f t="shared" si="72"/>
        <v>745</v>
      </c>
      <c r="N748">
        <f>MAX('World Hubbert'!$N$17*(1-(M748/'World Hubbert'!$N$18))*M748,0)</f>
        <v>34.932222222222222</v>
      </c>
      <c r="O748">
        <f t="shared" si="76"/>
        <v>2.8626864722160375E-2</v>
      </c>
      <c r="P748">
        <f t="shared" si="73"/>
        <v>1995.730461021679</v>
      </c>
      <c r="Q748">
        <f t="shared" si="77"/>
        <v>1995</v>
      </c>
      <c r="R748" s="25">
        <f t="shared" si="74"/>
        <v>34932.222222222219</v>
      </c>
      <c r="S748" s="25">
        <f t="shared" si="75"/>
        <v>0</v>
      </c>
      <c r="W748">
        <f>IF(AND(P748&gt;='World Hubbert'!$N$9,P747&lt;'World Hubbert'!$N$9),'Data 1'!M748,0)</f>
        <v>0</v>
      </c>
      <c r="X748">
        <f>IF(AND(P748&gt;='World Hubbert'!$P$9,P747&lt;'World Hubbert'!$P$9),'Data 1'!M748,0)</f>
        <v>0</v>
      </c>
    </row>
    <row r="749" spans="13:24">
      <c r="M749">
        <f t="shared" si="72"/>
        <v>746</v>
      </c>
      <c r="N749">
        <f>MAX('World Hubbert'!$N$17*(1-(M749/'World Hubbert'!$N$18))*M749,0)</f>
        <v>34.945955555555564</v>
      </c>
      <c r="O749">
        <f t="shared" si="76"/>
        <v>2.8615614714276261E-2</v>
      </c>
      <c r="P749">
        <f t="shared" si="73"/>
        <v>1995.7590766363933</v>
      </c>
      <c r="Q749">
        <f t="shared" si="77"/>
        <v>1995</v>
      </c>
      <c r="R749" s="25">
        <f t="shared" si="74"/>
        <v>34945.955555555563</v>
      </c>
      <c r="S749" s="25">
        <f t="shared" si="75"/>
        <v>0</v>
      </c>
      <c r="W749">
        <f>IF(AND(P749&gt;='World Hubbert'!$N$9,P748&lt;'World Hubbert'!$N$9),'Data 1'!M749,0)</f>
        <v>0</v>
      </c>
      <c r="X749">
        <f>IF(AND(P749&gt;='World Hubbert'!$P$9,P748&lt;'World Hubbert'!$P$9),'Data 1'!M749,0)</f>
        <v>0</v>
      </c>
    </row>
    <row r="750" spans="13:24">
      <c r="M750">
        <f t="shared" si="72"/>
        <v>747</v>
      </c>
      <c r="N750">
        <f>MAX('World Hubbert'!$N$17*(1-(M750/'World Hubbert'!$N$18))*M750,0)</f>
        <v>34.959600000000002</v>
      </c>
      <c r="O750">
        <f t="shared" si="76"/>
        <v>2.8604446275129005E-2</v>
      </c>
      <c r="P750">
        <f t="shared" si="73"/>
        <v>1995.7876810826683</v>
      </c>
      <c r="Q750">
        <f t="shared" si="77"/>
        <v>1995</v>
      </c>
      <c r="R750" s="25">
        <f t="shared" si="74"/>
        <v>34959.599999999999</v>
      </c>
      <c r="S750" s="25">
        <f t="shared" si="75"/>
        <v>0</v>
      </c>
      <c r="W750">
        <f>IF(AND(P750&gt;='World Hubbert'!$N$9,P749&lt;'World Hubbert'!$N$9),'Data 1'!M750,0)</f>
        <v>0</v>
      </c>
      <c r="X750">
        <f>IF(AND(P750&gt;='World Hubbert'!$P$9,P749&lt;'World Hubbert'!$P$9),'Data 1'!M750,0)</f>
        <v>0</v>
      </c>
    </row>
    <row r="751" spans="13:24">
      <c r="M751">
        <f t="shared" si="72"/>
        <v>748</v>
      </c>
      <c r="N751">
        <f>MAX('World Hubbert'!$N$17*(1-(M751/'World Hubbert'!$N$18))*M751,0)</f>
        <v>34.973155555555557</v>
      </c>
      <c r="O751">
        <f t="shared" si="76"/>
        <v>2.8593359224090602E-2</v>
      </c>
      <c r="P751">
        <f t="shared" si="73"/>
        <v>1995.8162744418923</v>
      </c>
      <c r="Q751">
        <f t="shared" si="77"/>
        <v>1995</v>
      </c>
      <c r="R751" s="25">
        <f t="shared" si="74"/>
        <v>34973.155555555561</v>
      </c>
      <c r="S751" s="25">
        <f t="shared" si="75"/>
        <v>0</v>
      </c>
      <c r="W751">
        <f>IF(AND(P751&gt;='World Hubbert'!$N$9,P750&lt;'World Hubbert'!$N$9),'Data 1'!M751,0)</f>
        <v>0</v>
      </c>
      <c r="X751">
        <f>IF(AND(P751&gt;='World Hubbert'!$P$9,P750&lt;'World Hubbert'!$P$9),'Data 1'!M751,0)</f>
        <v>0</v>
      </c>
    </row>
    <row r="752" spans="13:24">
      <c r="M752">
        <f t="shared" si="72"/>
        <v>749</v>
      </c>
      <c r="N752">
        <f>MAX('World Hubbert'!$N$17*(1-(M752/'World Hubbert'!$N$18))*M752,0)</f>
        <v>34.986622222222223</v>
      </c>
      <c r="O752">
        <f t="shared" si="76"/>
        <v>2.8582353382054601E-2</v>
      </c>
      <c r="P752">
        <f t="shared" si="73"/>
        <v>1995.8448567952744</v>
      </c>
      <c r="Q752">
        <f t="shared" si="77"/>
        <v>1995</v>
      </c>
      <c r="R752" s="25">
        <f t="shared" si="74"/>
        <v>34986.62222222222</v>
      </c>
      <c r="S752" s="25">
        <f t="shared" si="75"/>
        <v>0</v>
      </c>
      <c r="W752">
        <f>IF(AND(P752&gt;='World Hubbert'!$N$9,P751&lt;'World Hubbert'!$N$9),'Data 1'!M752,0)</f>
        <v>0</v>
      </c>
      <c r="X752">
        <f>IF(AND(P752&gt;='World Hubbert'!$P$9,P751&lt;'World Hubbert'!$P$9),'Data 1'!M752,0)</f>
        <v>0</v>
      </c>
    </row>
    <row r="753" spans="13:24">
      <c r="M753">
        <f t="shared" si="72"/>
        <v>750</v>
      </c>
      <c r="N753">
        <f>MAX('World Hubbert'!$N$17*(1-(M753/'World Hubbert'!$N$18))*M753,0)</f>
        <v>34.999999999999993</v>
      </c>
      <c r="O753">
        <f t="shared" si="76"/>
        <v>2.8571428571428577E-2</v>
      </c>
      <c r="P753">
        <f t="shared" si="73"/>
        <v>1995.8734282238458</v>
      </c>
      <c r="Q753">
        <f t="shared" si="77"/>
        <v>1995</v>
      </c>
      <c r="R753" s="25">
        <f t="shared" si="74"/>
        <v>34999.999999999993</v>
      </c>
      <c r="S753" s="25">
        <f t="shared" si="75"/>
        <v>0</v>
      </c>
      <c r="W753">
        <f>IF(AND(P753&gt;='World Hubbert'!$N$9,P752&lt;'World Hubbert'!$N$9),'Data 1'!M753,0)</f>
        <v>0</v>
      </c>
      <c r="X753">
        <f>IF(AND(P753&gt;='World Hubbert'!$P$9,P752&lt;'World Hubbert'!$P$9),'Data 1'!M753,0)</f>
        <v>0</v>
      </c>
    </row>
    <row r="754" spans="13:24">
      <c r="M754">
        <f t="shared" si="72"/>
        <v>751</v>
      </c>
      <c r="N754">
        <f>MAX('World Hubbert'!$N$17*(1-(M754/'World Hubbert'!$N$18))*M754,0)</f>
        <v>35.013288888888894</v>
      </c>
      <c r="O754">
        <f t="shared" si="76"/>
        <v>2.8560584616126698E-2</v>
      </c>
      <c r="P754">
        <f t="shared" si="73"/>
        <v>1995.901988808462</v>
      </c>
      <c r="Q754">
        <f t="shared" si="77"/>
        <v>1995</v>
      </c>
      <c r="R754" s="25">
        <f t="shared" si="74"/>
        <v>35013.288888888892</v>
      </c>
      <c r="S754" s="25">
        <f t="shared" si="75"/>
        <v>0</v>
      </c>
      <c r="W754">
        <f>IF(AND(P754&gt;='World Hubbert'!$N$9,P753&lt;'World Hubbert'!$N$9),'Data 1'!M754,0)</f>
        <v>0</v>
      </c>
      <c r="X754">
        <f>IF(AND(P754&gt;='World Hubbert'!$P$9,P753&lt;'World Hubbert'!$P$9),'Data 1'!M754,0)</f>
        <v>0</v>
      </c>
    </row>
    <row r="755" spans="13:24">
      <c r="M755">
        <f t="shared" si="72"/>
        <v>752</v>
      </c>
      <c r="N755">
        <f>MAX('World Hubbert'!$N$17*(1-(M755/'World Hubbert'!$N$18))*M755,0)</f>
        <v>35.026488888888885</v>
      </c>
      <c r="O755">
        <f t="shared" si="76"/>
        <v>2.8549821341562451E-2</v>
      </c>
      <c r="P755">
        <f t="shared" si="73"/>
        <v>1995.9305386298036</v>
      </c>
      <c r="Q755">
        <f t="shared" si="77"/>
        <v>1995</v>
      </c>
      <c r="R755" s="25">
        <f t="shared" si="74"/>
        <v>35026.488888888882</v>
      </c>
      <c r="S755" s="25">
        <f t="shared" si="75"/>
        <v>0</v>
      </c>
      <c r="W755">
        <f>IF(AND(P755&gt;='World Hubbert'!$N$9,P754&lt;'World Hubbert'!$N$9),'Data 1'!M755,0)</f>
        <v>0</v>
      </c>
      <c r="X755">
        <f>IF(AND(P755&gt;='World Hubbert'!$P$9,P754&lt;'World Hubbert'!$P$9),'Data 1'!M755,0)</f>
        <v>0</v>
      </c>
    </row>
    <row r="756" spans="13:24">
      <c r="M756">
        <f t="shared" si="72"/>
        <v>753</v>
      </c>
      <c r="N756">
        <f>MAX('World Hubbert'!$N$17*(1-(M756/'World Hubbert'!$N$18))*M756,0)</f>
        <v>35.0396</v>
      </c>
      <c r="O756">
        <f t="shared" si="76"/>
        <v>2.8539138574641264E-2</v>
      </c>
      <c r="P756">
        <f t="shared" si="73"/>
        <v>1995.9590777683782</v>
      </c>
      <c r="Q756">
        <f t="shared" si="77"/>
        <v>1995</v>
      </c>
      <c r="R756" s="25">
        <f t="shared" si="74"/>
        <v>35039.599999999999</v>
      </c>
      <c r="S756" s="25">
        <f t="shared" si="75"/>
        <v>0</v>
      </c>
      <c r="W756">
        <f>IF(AND(P756&gt;='World Hubbert'!$N$9,P755&lt;'World Hubbert'!$N$9),'Data 1'!M756,0)</f>
        <v>0</v>
      </c>
      <c r="X756">
        <f>IF(AND(P756&gt;='World Hubbert'!$P$9,P755&lt;'World Hubbert'!$P$9),'Data 1'!M756,0)</f>
        <v>0</v>
      </c>
    </row>
    <row r="757" spans="13:24">
      <c r="M757">
        <f t="shared" si="72"/>
        <v>754</v>
      </c>
      <c r="N757">
        <f>MAX('World Hubbert'!$N$17*(1-(M757/'World Hubbert'!$N$18))*M757,0)</f>
        <v>35.052622222222226</v>
      </c>
      <c r="O757">
        <f t="shared" si="76"/>
        <v>2.8528536143753388E-2</v>
      </c>
      <c r="P757">
        <f t="shared" si="73"/>
        <v>1995.9876063045219</v>
      </c>
      <c r="Q757">
        <f t="shared" si="77"/>
        <v>1995</v>
      </c>
      <c r="R757" s="25">
        <f t="shared" si="74"/>
        <v>35052.622222222228</v>
      </c>
      <c r="S757" s="25">
        <f t="shared" si="75"/>
        <v>0</v>
      </c>
      <c r="W757">
        <f>IF(AND(P757&gt;='World Hubbert'!$N$9,P756&lt;'World Hubbert'!$N$9),'Data 1'!M757,0)</f>
        <v>0</v>
      </c>
      <c r="X757">
        <f>IF(AND(P757&gt;='World Hubbert'!$P$9,P756&lt;'World Hubbert'!$P$9),'Data 1'!M757,0)</f>
        <v>0</v>
      </c>
    </row>
    <row r="758" spans="13:24">
      <c r="M758">
        <f t="shared" si="72"/>
        <v>755</v>
      </c>
      <c r="N758">
        <f>MAX('World Hubbert'!$N$17*(1-(M758/'World Hubbert'!$N$18))*M758,0)</f>
        <v>35.065555555555555</v>
      </c>
      <c r="O758">
        <f t="shared" si="76"/>
        <v>2.8518013878766756E-2</v>
      </c>
      <c r="P758">
        <f t="shared" si="73"/>
        <v>1996.0161243184007</v>
      </c>
      <c r="Q758">
        <f t="shared" si="77"/>
        <v>1996</v>
      </c>
      <c r="R758" s="25">
        <f t="shared" si="74"/>
        <v>35065.555555555555</v>
      </c>
      <c r="S758" s="25">
        <f t="shared" si="75"/>
        <v>0</v>
      </c>
      <c r="W758">
        <f>IF(AND(P758&gt;='World Hubbert'!$N$9,P757&lt;'World Hubbert'!$N$9),'Data 1'!M758,0)</f>
        <v>0</v>
      </c>
      <c r="X758">
        <f>IF(AND(P758&gt;='World Hubbert'!$P$9,P757&lt;'World Hubbert'!$P$9),'Data 1'!M758,0)</f>
        <v>0</v>
      </c>
    </row>
    <row r="759" spans="13:24">
      <c r="M759">
        <f t="shared" ref="M759:M822" si="78">M758+1</f>
        <v>756</v>
      </c>
      <c r="N759">
        <f>MAX('World Hubbert'!$N$17*(1-(M759/'World Hubbert'!$N$18))*M759,0)</f>
        <v>35.078400000000002</v>
      </c>
      <c r="O759">
        <f t="shared" si="76"/>
        <v>2.8507571611019886E-2</v>
      </c>
      <c r="P759">
        <f t="shared" ref="P759:P822" si="79">P760-O760</f>
        <v>1996.0446318900117</v>
      </c>
      <c r="Q759">
        <f t="shared" si="77"/>
        <v>1996</v>
      </c>
      <c r="R759" s="25">
        <f t="shared" ref="R759:R822" si="80">IF(N759&gt;0,N759*1000,0)</f>
        <v>35078.400000000001</v>
      </c>
      <c r="S759" s="25">
        <f t="shared" ref="S759:S822" si="81">IF(R759=$T$6,Q759,0)</f>
        <v>0</v>
      </c>
      <c r="W759">
        <f>IF(AND(P759&gt;='World Hubbert'!$N$9,P758&lt;'World Hubbert'!$N$9),'Data 1'!M759,0)</f>
        <v>0</v>
      </c>
      <c r="X759">
        <f>IF(AND(P759&gt;='World Hubbert'!$P$9,P758&lt;'World Hubbert'!$P$9),'Data 1'!M759,0)</f>
        <v>0</v>
      </c>
    </row>
    <row r="760" spans="13:24">
      <c r="M760">
        <f t="shared" si="78"/>
        <v>757</v>
      </c>
      <c r="N760">
        <f>MAX('World Hubbert'!$N$17*(1-(M760/'World Hubbert'!$N$18))*M760,0)</f>
        <v>35.091155555555552</v>
      </c>
      <c r="O760">
        <f t="shared" si="76"/>
        <v>2.8497209173314962E-2</v>
      </c>
      <c r="P760">
        <f t="shared" si="79"/>
        <v>1996.0731290991851</v>
      </c>
      <c r="Q760">
        <f t="shared" si="77"/>
        <v>1996</v>
      </c>
      <c r="R760" s="25">
        <f t="shared" si="80"/>
        <v>35091.155555555553</v>
      </c>
      <c r="S760" s="25">
        <f t="shared" si="81"/>
        <v>0</v>
      </c>
      <c r="W760">
        <f>IF(AND(P760&gt;='World Hubbert'!$N$9,P759&lt;'World Hubbert'!$N$9),'Data 1'!M760,0)</f>
        <v>0</v>
      </c>
      <c r="X760">
        <f>IF(AND(P760&gt;='World Hubbert'!$P$9,P759&lt;'World Hubbert'!$P$9),'Data 1'!M760,0)</f>
        <v>0</v>
      </c>
    </row>
    <row r="761" spans="13:24">
      <c r="M761">
        <f t="shared" si="78"/>
        <v>758</v>
      </c>
      <c r="N761">
        <f>MAX('World Hubbert'!$N$17*(1-(M761/'World Hubbert'!$N$18))*M761,0)</f>
        <v>35.103822222222227</v>
      </c>
      <c r="O761">
        <f t="shared" si="76"/>
        <v>2.8486926399910864E-2</v>
      </c>
      <c r="P761">
        <f t="shared" si="79"/>
        <v>1996.1016160255849</v>
      </c>
      <c r="Q761">
        <f t="shared" si="77"/>
        <v>1996</v>
      </c>
      <c r="R761" s="25">
        <f t="shared" si="80"/>
        <v>35103.822222222225</v>
      </c>
      <c r="S761" s="25">
        <f t="shared" si="81"/>
        <v>0</v>
      </c>
      <c r="W761">
        <f>IF(AND(P761&gt;='World Hubbert'!$N$9,P760&lt;'World Hubbert'!$N$9),'Data 1'!M761,0)</f>
        <v>0</v>
      </c>
      <c r="X761">
        <f>IF(AND(P761&gt;='World Hubbert'!$P$9,P760&lt;'World Hubbert'!$P$9),'Data 1'!M761,0)</f>
        <v>0</v>
      </c>
    </row>
    <row r="762" spans="13:24">
      <c r="M762">
        <f t="shared" si="78"/>
        <v>759</v>
      </c>
      <c r="N762">
        <f>MAX('World Hubbert'!$N$17*(1-(M762/'World Hubbert'!$N$18))*M762,0)</f>
        <v>35.116400000000006</v>
      </c>
      <c r="O762">
        <f t="shared" si="76"/>
        <v>2.847672312651638E-2</v>
      </c>
      <c r="P762">
        <f t="shared" si="79"/>
        <v>1996.1300927487114</v>
      </c>
      <c r="Q762">
        <f t="shared" si="77"/>
        <v>1996</v>
      </c>
      <c r="R762" s="25">
        <f t="shared" si="80"/>
        <v>35116.400000000009</v>
      </c>
      <c r="S762" s="25">
        <f t="shared" si="81"/>
        <v>0</v>
      </c>
      <c r="W762">
        <f>IF(AND(P762&gt;='World Hubbert'!$N$9,P761&lt;'World Hubbert'!$N$9),'Data 1'!M762,0)</f>
        <v>0</v>
      </c>
      <c r="X762">
        <f>IF(AND(P762&gt;='World Hubbert'!$P$9,P761&lt;'World Hubbert'!$P$9),'Data 1'!M762,0)</f>
        <v>0</v>
      </c>
    </row>
    <row r="763" spans="13:24">
      <c r="M763">
        <f t="shared" si="78"/>
        <v>760</v>
      </c>
      <c r="N763">
        <f>MAX('World Hubbert'!$N$17*(1-(M763/'World Hubbert'!$N$18))*M763,0)</f>
        <v>35.128888888888888</v>
      </c>
      <c r="O763">
        <f t="shared" si="76"/>
        <v>2.8466599190283402E-2</v>
      </c>
      <c r="P763">
        <f t="shared" si="79"/>
        <v>1996.1585593479017</v>
      </c>
      <c r="Q763">
        <f t="shared" si="77"/>
        <v>1996</v>
      </c>
      <c r="R763" s="25">
        <f t="shared" si="80"/>
        <v>35128.888888888891</v>
      </c>
      <c r="S763" s="25">
        <f t="shared" si="81"/>
        <v>0</v>
      </c>
      <c r="W763">
        <f>IF(AND(P763&gt;='World Hubbert'!$N$9,P762&lt;'World Hubbert'!$N$9),'Data 1'!M763,0)</f>
        <v>0</v>
      </c>
      <c r="X763">
        <f>IF(AND(P763&gt;='World Hubbert'!$P$9,P762&lt;'World Hubbert'!$P$9),'Data 1'!M763,0)</f>
        <v>0</v>
      </c>
    </row>
    <row r="764" spans="13:24">
      <c r="M764">
        <f t="shared" si="78"/>
        <v>761</v>
      </c>
      <c r="N764">
        <f>MAX('World Hubbert'!$N$17*(1-(M764/'World Hubbert'!$N$18))*M764,0)</f>
        <v>35.141288888888894</v>
      </c>
      <c r="O764">
        <f t="shared" si="76"/>
        <v>2.8456554429800204E-2</v>
      </c>
      <c r="P764">
        <f t="shared" si="79"/>
        <v>1996.1870159023315</v>
      </c>
      <c r="Q764">
        <f t="shared" si="77"/>
        <v>1996</v>
      </c>
      <c r="R764" s="25">
        <f t="shared" si="80"/>
        <v>35141.288888888892</v>
      </c>
      <c r="S764" s="25">
        <f t="shared" si="81"/>
        <v>0</v>
      </c>
      <c r="W764">
        <f>IF(AND(P764&gt;='World Hubbert'!$N$9,P763&lt;'World Hubbert'!$N$9),'Data 1'!M764,0)</f>
        <v>0</v>
      </c>
      <c r="X764">
        <f>IF(AND(P764&gt;='World Hubbert'!$P$9,P763&lt;'World Hubbert'!$P$9),'Data 1'!M764,0)</f>
        <v>0</v>
      </c>
    </row>
    <row r="765" spans="13:24">
      <c r="M765">
        <f t="shared" si="78"/>
        <v>762</v>
      </c>
      <c r="N765">
        <f>MAX('World Hubbert'!$N$17*(1-(M765/'World Hubbert'!$N$18))*M765,0)</f>
        <v>35.153599999999997</v>
      </c>
      <c r="O765">
        <f t="shared" si="76"/>
        <v>2.8446588685084886E-2</v>
      </c>
      <c r="P765">
        <f t="shared" si="79"/>
        <v>1996.2154624910165</v>
      </c>
      <c r="Q765">
        <f t="shared" si="77"/>
        <v>1996</v>
      </c>
      <c r="R765" s="25">
        <f t="shared" si="80"/>
        <v>35153.599999999999</v>
      </c>
      <c r="S765" s="25">
        <f t="shared" si="81"/>
        <v>0</v>
      </c>
      <c r="W765">
        <f>IF(AND(P765&gt;='World Hubbert'!$N$9,P764&lt;'World Hubbert'!$N$9),'Data 1'!M765,0)</f>
        <v>0</v>
      </c>
      <c r="X765">
        <f>IF(AND(P765&gt;='World Hubbert'!$P$9,P764&lt;'World Hubbert'!$P$9),'Data 1'!M765,0)</f>
        <v>0</v>
      </c>
    </row>
    <row r="766" spans="13:24">
      <c r="M766">
        <f t="shared" si="78"/>
        <v>763</v>
      </c>
      <c r="N766">
        <f>MAX('World Hubbert'!$N$17*(1-(M766/'World Hubbert'!$N$18))*M766,0)</f>
        <v>35.165822222222225</v>
      </c>
      <c r="O766">
        <f t="shared" si="76"/>
        <v>2.8436701797578706E-2</v>
      </c>
      <c r="P766">
        <f t="shared" si="79"/>
        <v>1996.2438991928141</v>
      </c>
      <c r="Q766">
        <f t="shared" si="77"/>
        <v>1996</v>
      </c>
      <c r="R766" s="25">
        <f t="shared" si="80"/>
        <v>35165.822222222225</v>
      </c>
      <c r="S766" s="25">
        <f t="shared" si="81"/>
        <v>0</v>
      </c>
      <c r="W766">
        <f>IF(AND(P766&gt;='World Hubbert'!$N$9,P765&lt;'World Hubbert'!$N$9),'Data 1'!M766,0)</f>
        <v>0</v>
      </c>
      <c r="X766">
        <f>IF(AND(P766&gt;='World Hubbert'!$P$9,P765&lt;'World Hubbert'!$P$9),'Data 1'!M766,0)</f>
        <v>0</v>
      </c>
    </row>
    <row r="767" spans="13:24">
      <c r="M767">
        <f t="shared" si="78"/>
        <v>764</v>
      </c>
      <c r="N767">
        <f>MAX('World Hubbert'!$N$17*(1-(M767/'World Hubbert'!$N$18))*M767,0)</f>
        <v>35.177955555555563</v>
      </c>
      <c r="O767">
        <f t="shared" si="76"/>
        <v>2.8426893610139677E-2</v>
      </c>
      <c r="P767">
        <f t="shared" si="79"/>
        <v>1996.2723260864243</v>
      </c>
      <c r="Q767">
        <f t="shared" si="77"/>
        <v>1996</v>
      </c>
      <c r="R767" s="25">
        <f t="shared" si="80"/>
        <v>35177.955555555563</v>
      </c>
      <c r="S767" s="25">
        <f t="shared" si="81"/>
        <v>0</v>
      </c>
      <c r="W767">
        <f>IF(AND(P767&gt;='World Hubbert'!$N$9,P766&lt;'World Hubbert'!$N$9),'Data 1'!M767,0)</f>
        <v>0</v>
      </c>
      <c r="X767">
        <f>IF(AND(P767&gt;='World Hubbert'!$P$9,P766&lt;'World Hubbert'!$P$9),'Data 1'!M767,0)</f>
        <v>0</v>
      </c>
    </row>
    <row r="768" spans="13:24">
      <c r="M768">
        <f t="shared" si="78"/>
        <v>765</v>
      </c>
      <c r="N768">
        <f>MAX('World Hubbert'!$N$17*(1-(M768/'World Hubbert'!$N$18))*M768,0)</f>
        <v>35.19</v>
      </c>
      <c r="O768">
        <f t="shared" si="76"/>
        <v>2.8417163967036092E-2</v>
      </c>
      <c r="P768">
        <f t="shared" si="79"/>
        <v>1996.3007432503914</v>
      </c>
      <c r="Q768">
        <f t="shared" si="77"/>
        <v>1996</v>
      </c>
      <c r="R768" s="25">
        <f t="shared" si="80"/>
        <v>35190</v>
      </c>
      <c r="S768" s="25">
        <f t="shared" si="81"/>
        <v>0</v>
      </c>
      <c r="W768">
        <f>IF(AND(P768&gt;='World Hubbert'!$N$9,P767&lt;'World Hubbert'!$N$9),'Data 1'!M768,0)</f>
        <v>0</v>
      </c>
      <c r="X768">
        <f>IF(AND(P768&gt;='World Hubbert'!$P$9,P767&lt;'World Hubbert'!$P$9),'Data 1'!M768,0)</f>
        <v>0</v>
      </c>
    </row>
    <row r="769" spans="13:24">
      <c r="M769">
        <f t="shared" si="78"/>
        <v>766</v>
      </c>
      <c r="N769">
        <f>MAX('World Hubbert'!$N$17*(1-(M769/'World Hubbert'!$N$18))*M769,0)</f>
        <v>35.201955555555557</v>
      </c>
      <c r="O769">
        <f t="shared" si="76"/>
        <v>2.8407512713940132E-2</v>
      </c>
      <c r="P769">
        <f t="shared" si="79"/>
        <v>1996.3291507631054</v>
      </c>
      <c r="Q769">
        <f t="shared" si="77"/>
        <v>1996</v>
      </c>
      <c r="R769" s="25">
        <f t="shared" si="80"/>
        <v>35201.955555555556</v>
      </c>
      <c r="S769" s="25">
        <f t="shared" si="81"/>
        <v>0</v>
      </c>
      <c r="W769">
        <f>IF(AND(P769&gt;='World Hubbert'!$N$9,P768&lt;'World Hubbert'!$N$9),'Data 1'!M769,0)</f>
        <v>0</v>
      </c>
      <c r="X769">
        <f>IF(AND(P769&gt;='World Hubbert'!$P$9,P768&lt;'World Hubbert'!$P$9),'Data 1'!M769,0)</f>
        <v>0</v>
      </c>
    </row>
    <row r="770" spans="13:24">
      <c r="M770">
        <f t="shared" si="78"/>
        <v>767</v>
      </c>
      <c r="N770">
        <f>MAX('World Hubbert'!$N$17*(1-(M770/'World Hubbert'!$N$18))*M770,0)</f>
        <v>35.21382222222222</v>
      </c>
      <c r="O770">
        <f t="shared" si="76"/>
        <v>2.8397939697921652E-2</v>
      </c>
      <c r="P770">
        <f t="shared" si="79"/>
        <v>1996.3575487028033</v>
      </c>
      <c r="Q770">
        <f t="shared" si="77"/>
        <v>1996</v>
      </c>
      <c r="R770" s="25">
        <f t="shared" si="80"/>
        <v>35213.822222222218</v>
      </c>
      <c r="S770" s="25">
        <f t="shared" si="81"/>
        <v>0</v>
      </c>
      <c r="W770">
        <f>IF(AND(P770&gt;='World Hubbert'!$N$9,P769&lt;'World Hubbert'!$N$9),'Data 1'!M770,0)</f>
        <v>0</v>
      </c>
      <c r="X770">
        <f>IF(AND(P770&gt;='World Hubbert'!$P$9,P769&lt;'World Hubbert'!$P$9),'Data 1'!M770,0)</f>
        <v>0</v>
      </c>
    </row>
    <row r="771" spans="13:24">
      <c r="M771">
        <f t="shared" si="78"/>
        <v>768</v>
      </c>
      <c r="N771">
        <f>MAX('World Hubbert'!$N$17*(1-(M771/'World Hubbert'!$N$18))*M771,0)</f>
        <v>35.225599999999993</v>
      </c>
      <c r="O771">
        <f t="shared" si="76"/>
        <v>2.8388444767441866E-2</v>
      </c>
      <c r="P771">
        <f t="shared" si="79"/>
        <v>1996.3859371475708</v>
      </c>
      <c r="Q771">
        <f t="shared" si="77"/>
        <v>1996</v>
      </c>
      <c r="R771" s="25">
        <f t="shared" si="80"/>
        <v>35225.599999999991</v>
      </c>
      <c r="S771" s="25">
        <f t="shared" si="81"/>
        <v>0</v>
      </c>
      <c r="W771">
        <f>IF(AND(P771&gt;='World Hubbert'!$N$9,P770&lt;'World Hubbert'!$N$9),'Data 1'!M771,0)</f>
        <v>0</v>
      </c>
      <c r="X771">
        <f>IF(AND(P771&gt;='World Hubbert'!$P$9,P770&lt;'World Hubbert'!$P$9),'Data 1'!M771,0)</f>
        <v>0</v>
      </c>
    </row>
    <row r="772" spans="13:24">
      <c r="M772">
        <f t="shared" si="78"/>
        <v>769</v>
      </c>
      <c r="N772">
        <f>MAX('World Hubbert'!$N$17*(1-(M772/'World Hubbert'!$N$18))*M772,0)</f>
        <v>35.237288888888898</v>
      </c>
      <c r="O772">
        <f t="shared" si="76"/>
        <v>2.8379027772347215E-2</v>
      </c>
      <c r="P772">
        <f t="shared" si="79"/>
        <v>1996.4143161753432</v>
      </c>
      <c r="Q772">
        <f t="shared" si="77"/>
        <v>1996</v>
      </c>
      <c r="R772" s="25">
        <f t="shared" si="80"/>
        <v>35237.288888888899</v>
      </c>
      <c r="S772" s="25">
        <f t="shared" si="81"/>
        <v>0</v>
      </c>
      <c r="W772">
        <f>IF(AND(P772&gt;='World Hubbert'!$N$9,P771&lt;'World Hubbert'!$N$9),'Data 1'!M772,0)</f>
        <v>0</v>
      </c>
      <c r="X772">
        <f>IF(AND(P772&gt;='World Hubbert'!$P$9,P771&lt;'World Hubbert'!$P$9),'Data 1'!M772,0)</f>
        <v>0</v>
      </c>
    </row>
    <row r="773" spans="13:24">
      <c r="M773">
        <f t="shared" si="78"/>
        <v>770</v>
      </c>
      <c r="N773">
        <f>MAX('World Hubbert'!$N$17*(1-(M773/'World Hubbert'!$N$18))*M773,0)</f>
        <v>35.248888888888892</v>
      </c>
      <c r="O773">
        <f t="shared" ref="O773:O836" si="82">1/N773</f>
        <v>2.8369688563863318E-2</v>
      </c>
      <c r="P773">
        <f t="shared" si="79"/>
        <v>1996.4426858639069</v>
      </c>
      <c r="Q773">
        <f t="shared" ref="Q773:Q836" si="83">INT(P773)</f>
        <v>1996</v>
      </c>
      <c r="R773" s="25">
        <f t="shared" si="80"/>
        <v>35248.888888888891</v>
      </c>
      <c r="S773" s="25">
        <f t="shared" si="81"/>
        <v>0</v>
      </c>
      <c r="W773">
        <f>IF(AND(P773&gt;='World Hubbert'!$N$9,P772&lt;'World Hubbert'!$N$9),'Data 1'!M773,0)</f>
        <v>0</v>
      </c>
      <c r="X773">
        <f>IF(AND(P773&gt;='World Hubbert'!$P$9,P772&lt;'World Hubbert'!$P$9),'Data 1'!M773,0)</f>
        <v>0</v>
      </c>
    </row>
    <row r="774" spans="13:24">
      <c r="M774">
        <f t="shared" si="78"/>
        <v>771</v>
      </c>
      <c r="N774">
        <f>MAX('World Hubbert'!$N$17*(1-(M774/'World Hubbert'!$N$18))*M774,0)</f>
        <v>35.260400000000004</v>
      </c>
      <c r="O774">
        <f t="shared" si="82"/>
        <v>2.8360426994588826E-2</v>
      </c>
      <c r="P774">
        <f t="shared" si="79"/>
        <v>1996.4710462909015</v>
      </c>
      <c r="Q774">
        <f t="shared" si="83"/>
        <v>1996</v>
      </c>
      <c r="R774" s="25">
        <f t="shared" si="80"/>
        <v>35260.400000000001</v>
      </c>
      <c r="S774" s="25">
        <f t="shared" si="81"/>
        <v>0</v>
      </c>
      <c r="W774">
        <f>IF(AND(P774&gt;='World Hubbert'!$N$9,P773&lt;'World Hubbert'!$N$9),'Data 1'!M774,0)</f>
        <v>0</v>
      </c>
      <c r="X774">
        <f>IF(AND(P774&gt;='World Hubbert'!$P$9,P773&lt;'World Hubbert'!$P$9),'Data 1'!M774,0)</f>
        <v>0</v>
      </c>
    </row>
    <row r="775" spans="13:24">
      <c r="M775">
        <f t="shared" si="78"/>
        <v>772</v>
      </c>
      <c r="N775">
        <f>MAX('World Hubbert'!$N$17*(1-(M775/'World Hubbert'!$N$18))*M775,0)</f>
        <v>35.271822222222227</v>
      </c>
      <c r="O775">
        <f t="shared" si="82"/>
        <v>2.8351242918489544E-2</v>
      </c>
      <c r="P775">
        <f t="shared" si="79"/>
        <v>1996.49939753382</v>
      </c>
      <c r="Q775">
        <f t="shared" si="83"/>
        <v>1996</v>
      </c>
      <c r="R775" s="25">
        <f t="shared" si="80"/>
        <v>35271.822222222225</v>
      </c>
      <c r="S775" s="25">
        <f t="shared" si="81"/>
        <v>0</v>
      </c>
      <c r="W775">
        <f>IF(AND(P775&gt;='World Hubbert'!$N$9,P774&lt;'World Hubbert'!$N$9),'Data 1'!M775,0)</f>
        <v>0</v>
      </c>
      <c r="X775">
        <f>IF(AND(P775&gt;='World Hubbert'!$P$9,P774&lt;'World Hubbert'!$P$9),'Data 1'!M775,0)</f>
        <v>0</v>
      </c>
    </row>
    <row r="776" spans="13:24">
      <c r="M776">
        <f t="shared" si="78"/>
        <v>773</v>
      </c>
      <c r="N776">
        <f>MAX('World Hubbert'!$N$17*(1-(M776/'World Hubbert'!$N$18))*M776,0)</f>
        <v>35.283155555555552</v>
      </c>
      <c r="O776">
        <f t="shared" si="82"/>
        <v>2.8342136190892476E-2</v>
      </c>
      <c r="P776">
        <f t="shared" si="79"/>
        <v>1996.527739670011</v>
      </c>
      <c r="Q776">
        <f t="shared" si="83"/>
        <v>1996</v>
      </c>
      <c r="R776" s="25">
        <f t="shared" si="80"/>
        <v>35283.155555555553</v>
      </c>
      <c r="S776" s="25">
        <f t="shared" si="81"/>
        <v>0</v>
      </c>
      <c r="W776">
        <f>IF(AND(P776&gt;='World Hubbert'!$N$9,P775&lt;'World Hubbert'!$N$9),'Data 1'!M776,0)</f>
        <v>0</v>
      </c>
      <c r="X776">
        <f>IF(AND(P776&gt;='World Hubbert'!$P$9,P775&lt;'World Hubbert'!$P$9),'Data 1'!M776,0)</f>
        <v>0</v>
      </c>
    </row>
    <row r="777" spans="13:24">
      <c r="M777">
        <f t="shared" si="78"/>
        <v>774</v>
      </c>
      <c r="N777">
        <f>MAX('World Hubbert'!$N$17*(1-(M777/'World Hubbert'!$N$18))*M777,0)</f>
        <v>35.294400000000003</v>
      </c>
      <c r="O777">
        <f t="shared" si="82"/>
        <v>2.8333106668479983E-2</v>
      </c>
      <c r="P777">
        <f t="shared" si="79"/>
        <v>1996.5560727766795</v>
      </c>
      <c r="Q777">
        <f t="shared" si="83"/>
        <v>1996</v>
      </c>
      <c r="R777" s="25">
        <f t="shared" si="80"/>
        <v>35294.400000000001</v>
      </c>
      <c r="S777" s="25">
        <f t="shared" si="81"/>
        <v>0</v>
      </c>
      <c r="W777">
        <f>IF(AND(P777&gt;='World Hubbert'!$N$9,P776&lt;'World Hubbert'!$N$9),'Data 1'!M777,0)</f>
        <v>0</v>
      </c>
      <c r="X777">
        <f>IF(AND(P777&gt;='World Hubbert'!$P$9,P776&lt;'World Hubbert'!$P$9),'Data 1'!M777,0)</f>
        <v>0</v>
      </c>
    </row>
    <row r="778" spans="13:24">
      <c r="M778">
        <f t="shared" si="78"/>
        <v>775</v>
      </c>
      <c r="N778">
        <f>MAX('World Hubbert'!$N$17*(1-(M778/'World Hubbert'!$N$18))*M778,0)</f>
        <v>35.305555555555557</v>
      </c>
      <c r="O778">
        <f t="shared" si="82"/>
        <v>2.8324154209284028E-2</v>
      </c>
      <c r="P778">
        <f t="shared" si="79"/>
        <v>1996.5843969308887</v>
      </c>
      <c r="Q778">
        <f t="shared" si="83"/>
        <v>1996</v>
      </c>
      <c r="R778" s="25">
        <f t="shared" si="80"/>
        <v>35305.555555555555</v>
      </c>
      <c r="S778" s="25">
        <f t="shared" si="81"/>
        <v>0</v>
      </c>
      <c r="W778">
        <f>IF(AND(P778&gt;='World Hubbert'!$N$9,P777&lt;'World Hubbert'!$N$9),'Data 1'!M778,0)</f>
        <v>0</v>
      </c>
      <c r="X778">
        <f>IF(AND(P778&gt;='World Hubbert'!$P$9,P777&lt;'World Hubbert'!$P$9),'Data 1'!M778,0)</f>
        <v>0</v>
      </c>
    </row>
    <row r="779" spans="13:24">
      <c r="M779">
        <f t="shared" si="78"/>
        <v>776</v>
      </c>
      <c r="N779">
        <f>MAX('World Hubbert'!$N$17*(1-(M779/'World Hubbert'!$N$18))*M779,0)</f>
        <v>35.316622222222222</v>
      </c>
      <c r="O779">
        <f t="shared" si="82"/>
        <v>2.8315278672680414E-2</v>
      </c>
      <c r="P779">
        <f t="shared" si="79"/>
        <v>1996.6127122095613</v>
      </c>
      <c r="Q779">
        <f t="shared" si="83"/>
        <v>1996</v>
      </c>
      <c r="R779" s="25">
        <f t="shared" si="80"/>
        <v>35316.62222222222</v>
      </c>
      <c r="S779" s="25">
        <f t="shared" si="81"/>
        <v>0</v>
      </c>
      <c r="W779">
        <f>IF(AND(P779&gt;='World Hubbert'!$N$9,P778&lt;'World Hubbert'!$N$9),'Data 1'!M779,0)</f>
        <v>0</v>
      </c>
      <c r="X779">
        <f>IF(AND(P779&gt;='World Hubbert'!$P$9,P778&lt;'World Hubbert'!$P$9),'Data 1'!M779,0)</f>
        <v>0</v>
      </c>
    </row>
    <row r="780" spans="13:24">
      <c r="M780">
        <f t="shared" si="78"/>
        <v>777</v>
      </c>
      <c r="N780">
        <f>MAX('World Hubbert'!$N$17*(1-(M780/'World Hubbert'!$N$18))*M780,0)</f>
        <v>35.327600000000004</v>
      </c>
      <c r="O780">
        <f t="shared" si="82"/>
        <v>2.8306479919383142E-2</v>
      </c>
      <c r="P780">
        <f t="shared" si="79"/>
        <v>1996.6410186894807</v>
      </c>
      <c r="Q780">
        <f t="shared" si="83"/>
        <v>1996</v>
      </c>
      <c r="R780" s="25">
        <f t="shared" si="80"/>
        <v>35327.600000000006</v>
      </c>
      <c r="S780" s="25">
        <f t="shared" si="81"/>
        <v>0</v>
      </c>
      <c r="W780">
        <f>IF(AND(P780&gt;='World Hubbert'!$N$9,P779&lt;'World Hubbert'!$N$9),'Data 1'!M780,0)</f>
        <v>0</v>
      </c>
      <c r="X780">
        <f>IF(AND(P780&gt;='World Hubbert'!$P$9,P779&lt;'World Hubbert'!$P$9),'Data 1'!M780,0)</f>
        <v>0</v>
      </c>
    </row>
    <row r="781" spans="13:24">
      <c r="M781">
        <f t="shared" si="78"/>
        <v>778</v>
      </c>
      <c r="N781">
        <f>MAX('World Hubbert'!$N$17*(1-(M781/'World Hubbert'!$N$18))*M781,0)</f>
        <v>35.338488888888882</v>
      </c>
      <c r="O781">
        <f t="shared" si="82"/>
        <v>2.829775781143884E-2</v>
      </c>
      <c r="P781">
        <f t="shared" si="79"/>
        <v>1996.6693164472922</v>
      </c>
      <c r="Q781">
        <f t="shared" si="83"/>
        <v>1996</v>
      </c>
      <c r="R781" s="25">
        <f t="shared" si="80"/>
        <v>35338.488888888882</v>
      </c>
      <c r="S781" s="25">
        <f t="shared" si="81"/>
        <v>0</v>
      </c>
      <c r="W781">
        <f>IF(AND(P781&gt;='World Hubbert'!$N$9,P780&lt;'World Hubbert'!$N$9),'Data 1'!M781,0)</f>
        <v>0</v>
      </c>
      <c r="X781">
        <f>IF(AND(P781&gt;='World Hubbert'!$P$9,P780&lt;'World Hubbert'!$P$9),'Data 1'!M781,0)</f>
        <v>0</v>
      </c>
    </row>
    <row r="782" spans="13:24">
      <c r="M782">
        <f t="shared" si="78"/>
        <v>779</v>
      </c>
      <c r="N782">
        <f>MAX('World Hubbert'!$N$17*(1-(M782/'World Hubbert'!$N$18))*M782,0)</f>
        <v>35.3492888888889</v>
      </c>
      <c r="O782">
        <f t="shared" si="82"/>
        <v>2.8289112212221138E-2</v>
      </c>
      <c r="P782">
        <f t="shared" si="79"/>
        <v>1996.6976055595044</v>
      </c>
      <c r="Q782">
        <f t="shared" si="83"/>
        <v>1996</v>
      </c>
      <c r="R782" s="25">
        <f t="shared" si="80"/>
        <v>35349.288888888899</v>
      </c>
      <c r="S782" s="25">
        <f t="shared" si="81"/>
        <v>0</v>
      </c>
      <c r="W782">
        <f>IF(AND(P782&gt;='World Hubbert'!$N$9,P781&lt;'World Hubbert'!$N$9),'Data 1'!M782,0)</f>
        <v>0</v>
      </c>
      <c r="X782">
        <f>IF(AND(P782&gt;='World Hubbert'!$P$9,P781&lt;'World Hubbert'!$P$9),'Data 1'!M782,0)</f>
        <v>0</v>
      </c>
    </row>
    <row r="783" spans="13:24">
      <c r="M783">
        <f t="shared" si="78"/>
        <v>780</v>
      </c>
      <c r="N783">
        <f>MAX('World Hubbert'!$N$17*(1-(M783/'World Hubbert'!$N$18))*M783,0)</f>
        <v>35.36</v>
      </c>
      <c r="O783">
        <f t="shared" si="82"/>
        <v>2.828054298642534E-2</v>
      </c>
      <c r="P783">
        <f t="shared" si="79"/>
        <v>1996.7258861024909</v>
      </c>
      <c r="Q783">
        <f t="shared" si="83"/>
        <v>1996</v>
      </c>
      <c r="R783" s="25">
        <f t="shared" si="80"/>
        <v>35360</v>
      </c>
      <c r="S783" s="25">
        <f t="shared" si="81"/>
        <v>0</v>
      </c>
      <c r="W783">
        <f>IF(AND(P783&gt;='World Hubbert'!$N$9,P782&lt;'World Hubbert'!$N$9),'Data 1'!M783,0)</f>
        <v>0</v>
      </c>
      <c r="X783">
        <f>IF(AND(P783&gt;='World Hubbert'!$P$9,P782&lt;'World Hubbert'!$P$9),'Data 1'!M783,0)</f>
        <v>0</v>
      </c>
    </row>
    <row r="784" spans="13:24">
      <c r="M784">
        <f t="shared" si="78"/>
        <v>781</v>
      </c>
      <c r="N784">
        <f>MAX('World Hubbert'!$N$17*(1-(M784/'World Hubbert'!$N$18))*M784,0)</f>
        <v>35.370622222222224</v>
      </c>
      <c r="O784">
        <f t="shared" si="82"/>
        <v>2.8272050000062825E-2</v>
      </c>
      <c r="P784">
        <f t="shared" si="79"/>
        <v>1996.7541581524911</v>
      </c>
      <c r="Q784">
        <f t="shared" si="83"/>
        <v>1996</v>
      </c>
      <c r="R784" s="25">
        <f t="shared" si="80"/>
        <v>35370.62222222222</v>
      </c>
      <c r="S784" s="25">
        <f t="shared" si="81"/>
        <v>0</v>
      </c>
      <c r="W784">
        <f>IF(AND(P784&gt;='World Hubbert'!$N$9,P783&lt;'World Hubbert'!$N$9),'Data 1'!M784,0)</f>
        <v>0</v>
      </c>
      <c r="X784">
        <f>IF(AND(P784&gt;='World Hubbert'!$P$9,P783&lt;'World Hubbert'!$P$9),'Data 1'!M784,0)</f>
        <v>0</v>
      </c>
    </row>
    <row r="785" spans="13:24">
      <c r="M785">
        <f t="shared" si="78"/>
        <v>782</v>
      </c>
      <c r="N785">
        <f>MAX('World Hubbert'!$N$17*(1-(M785/'World Hubbert'!$N$18))*M785,0)</f>
        <v>35.381155555555559</v>
      </c>
      <c r="O785">
        <f t="shared" si="82"/>
        <v>2.8263633120455833E-2</v>
      </c>
      <c r="P785">
        <f t="shared" si="79"/>
        <v>1996.7824217856116</v>
      </c>
      <c r="Q785">
        <f t="shared" si="83"/>
        <v>1996</v>
      </c>
      <c r="R785" s="25">
        <f t="shared" si="80"/>
        <v>35381.155555555561</v>
      </c>
      <c r="S785" s="25">
        <f t="shared" si="81"/>
        <v>0</v>
      </c>
      <c r="W785">
        <f>IF(AND(P785&gt;='World Hubbert'!$N$9,P784&lt;'World Hubbert'!$N$9),'Data 1'!M785,0)</f>
        <v>0</v>
      </c>
      <c r="X785">
        <f>IF(AND(P785&gt;='World Hubbert'!$P$9,P784&lt;'World Hubbert'!$P$9),'Data 1'!M785,0)</f>
        <v>0</v>
      </c>
    </row>
    <row r="786" spans="13:24">
      <c r="M786">
        <f t="shared" si="78"/>
        <v>783</v>
      </c>
      <c r="N786">
        <f>MAX('World Hubbert'!$N$17*(1-(M786/'World Hubbert'!$N$18))*M786,0)</f>
        <v>35.391599999999997</v>
      </c>
      <c r="O786">
        <f t="shared" si="82"/>
        <v>2.8255292216232103E-2</v>
      </c>
      <c r="P786">
        <f t="shared" si="79"/>
        <v>1996.8106770778279</v>
      </c>
      <c r="Q786">
        <f t="shared" si="83"/>
        <v>1996</v>
      </c>
      <c r="R786" s="25">
        <f t="shared" si="80"/>
        <v>35391.599999999999</v>
      </c>
      <c r="S786" s="25">
        <f t="shared" si="81"/>
        <v>0</v>
      </c>
      <c r="W786">
        <f>IF(AND(P786&gt;='World Hubbert'!$N$9,P785&lt;'World Hubbert'!$N$9),'Data 1'!M786,0)</f>
        <v>0</v>
      </c>
      <c r="X786">
        <f>IF(AND(P786&gt;='World Hubbert'!$P$9,P785&lt;'World Hubbert'!$P$9),'Data 1'!M786,0)</f>
        <v>0</v>
      </c>
    </row>
    <row r="787" spans="13:24">
      <c r="M787">
        <f t="shared" si="78"/>
        <v>784</v>
      </c>
      <c r="N787">
        <f>MAX('World Hubbert'!$N$17*(1-(M787/'World Hubbert'!$N$18))*M787,0)</f>
        <v>35.40195555555556</v>
      </c>
      <c r="O787">
        <f t="shared" si="82"/>
        <v>2.8247027157319617E-2</v>
      </c>
      <c r="P787">
        <f t="shared" si="79"/>
        <v>1996.8389241049852</v>
      </c>
      <c r="Q787">
        <f t="shared" si="83"/>
        <v>1996</v>
      </c>
      <c r="R787" s="25">
        <f t="shared" si="80"/>
        <v>35401.955555555556</v>
      </c>
      <c r="S787" s="25">
        <f t="shared" si="81"/>
        <v>0</v>
      </c>
      <c r="W787">
        <f>IF(AND(P787&gt;='World Hubbert'!$N$9,P786&lt;'World Hubbert'!$N$9),'Data 1'!M787,0)</f>
        <v>0</v>
      </c>
      <c r="X787">
        <f>IF(AND(P787&gt;='World Hubbert'!$P$9,P786&lt;'World Hubbert'!$P$9),'Data 1'!M787,0)</f>
        <v>0</v>
      </c>
    </row>
    <row r="788" spans="13:24">
      <c r="M788">
        <f t="shared" si="78"/>
        <v>785</v>
      </c>
      <c r="N788">
        <f>MAX('World Hubbert'!$N$17*(1-(M788/'World Hubbert'!$N$18))*M788,0)</f>
        <v>35.412222222222219</v>
      </c>
      <c r="O788">
        <f t="shared" si="82"/>
        <v>2.8238837814941485E-2</v>
      </c>
      <c r="P788">
        <f t="shared" si="79"/>
        <v>1996.8671629428002</v>
      </c>
      <c r="Q788">
        <f t="shared" si="83"/>
        <v>1996</v>
      </c>
      <c r="R788" s="25">
        <f t="shared" si="80"/>
        <v>35412.222222222219</v>
      </c>
      <c r="S788" s="25">
        <f t="shared" si="81"/>
        <v>0</v>
      </c>
      <c r="W788">
        <f>IF(AND(P788&gt;='World Hubbert'!$N$9,P787&lt;'World Hubbert'!$N$9),'Data 1'!M788,0)</f>
        <v>0</v>
      </c>
      <c r="X788">
        <f>IF(AND(P788&gt;='World Hubbert'!$P$9,P787&lt;'World Hubbert'!$P$9),'Data 1'!M788,0)</f>
        <v>0</v>
      </c>
    </row>
    <row r="789" spans="13:24">
      <c r="M789">
        <f t="shared" si="78"/>
        <v>786</v>
      </c>
      <c r="N789">
        <f>MAX('World Hubbert'!$N$17*(1-(M789/'World Hubbert'!$N$18))*M789,0)</f>
        <v>35.422400000000003</v>
      </c>
      <c r="O789">
        <f t="shared" si="82"/>
        <v>2.8230724061610729E-2</v>
      </c>
      <c r="P789">
        <f t="shared" si="79"/>
        <v>1996.8953936668618</v>
      </c>
      <c r="Q789">
        <f t="shared" si="83"/>
        <v>1996</v>
      </c>
      <c r="R789" s="25">
        <f t="shared" si="80"/>
        <v>35422.400000000001</v>
      </c>
      <c r="S789" s="25">
        <f t="shared" si="81"/>
        <v>0</v>
      </c>
      <c r="W789">
        <f>IF(AND(P789&gt;='World Hubbert'!$N$9,P788&lt;'World Hubbert'!$N$9),'Data 1'!M789,0)</f>
        <v>0</v>
      </c>
      <c r="X789">
        <f>IF(AND(P789&gt;='World Hubbert'!$P$9,P788&lt;'World Hubbert'!$P$9),'Data 1'!M789,0)</f>
        <v>0</v>
      </c>
    </row>
    <row r="790" spans="13:24">
      <c r="M790">
        <f t="shared" si="78"/>
        <v>787</v>
      </c>
      <c r="N790">
        <f>MAX('World Hubbert'!$N$17*(1-(M790/'World Hubbert'!$N$18))*M790,0)</f>
        <v>35.432488888888891</v>
      </c>
      <c r="O790">
        <f t="shared" si="82"/>
        <v>2.8222685771125307E-2</v>
      </c>
      <c r="P790">
        <f t="shared" si="79"/>
        <v>1996.923616352633</v>
      </c>
      <c r="Q790">
        <f t="shared" si="83"/>
        <v>1996</v>
      </c>
      <c r="R790" s="25">
        <f t="shared" si="80"/>
        <v>35432.488888888889</v>
      </c>
      <c r="S790" s="25">
        <f t="shared" si="81"/>
        <v>0</v>
      </c>
      <c r="W790">
        <f>IF(AND(P790&gt;='World Hubbert'!$N$9,P789&lt;'World Hubbert'!$N$9),'Data 1'!M790,0)</f>
        <v>0</v>
      </c>
      <c r="X790">
        <f>IF(AND(P790&gt;='World Hubbert'!$P$9,P789&lt;'World Hubbert'!$P$9),'Data 1'!M790,0)</f>
        <v>0</v>
      </c>
    </row>
    <row r="791" spans="13:24">
      <c r="M791">
        <f t="shared" si="78"/>
        <v>788</v>
      </c>
      <c r="N791">
        <f>MAX('World Hubbert'!$N$17*(1-(M791/'World Hubbert'!$N$18))*M791,0)</f>
        <v>35.442488888888889</v>
      </c>
      <c r="O791">
        <f t="shared" si="82"/>
        <v>2.8214722818563031E-2</v>
      </c>
      <c r="P791">
        <f t="shared" si="79"/>
        <v>1996.9518310754515</v>
      </c>
      <c r="Q791">
        <f t="shared" si="83"/>
        <v>1996</v>
      </c>
      <c r="R791" s="25">
        <f t="shared" si="80"/>
        <v>35442.488888888889</v>
      </c>
      <c r="S791" s="25">
        <f t="shared" si="81"/>
        <v>0</v>
      </c>
      <c r="W791">
        <f>IF(AND(P791&gt;='World Hubbert'!$N$9,P790&lt;'World Hubbert'!$N$9),'Data 1'!M791,0)</f>
        <v>0</v>
      </c>
      <c r="X791">
        <f>IF(AND(P791&gt;='World Hubbert'!$P$9,P790&lt;'World Hubbert'!$P$9),'Data 1'!M791,0)</f>
        <v>0</v>
      </c>
    </row>
    <row r="792" spans="13:24">
      <c r="M792">
        <f t="shared" si="78"/>
        <v>789</v>
      </c>
      <c r="N792">
        <f>MAX('World Hubbert'!$N$17*(1-(M792/'World Hubbert'!$N$18))*M792,0)</f>
        <v>35.452399999999997</v>
      </c>
      <c r="O792">
        <f t="shared" si="82"/>
        <v>2.8206835080276656E-2</v>
      </c>
      <c r="P792">
        <f t="shared" si="79"/>
        <v>1996.9800379105318</v>
      </c>
      <c r="Q792">
        <f t="shared" si="83"/>
        <v>1996</v>
      </c>
      <c r="R792" s="25">
        <f t="shared" si="80"/>
        <v>35452.399999999994</v>
      </c>
      <c r="S792" s="25">
        <f t="shared" si="81"/>
        <v>0</v>
      </c>
      <c r="W792">
        <f>IF(AND(P792&gt;='World Hubbert'!$N$9,P791&lt;'World Hubbert'!$N$9),'Data 1'!M792,0)</f>
        <v>0</v>
      </c>
      <c r="X792">
        <f>IF(AND(P792&gt;='World Hubbert'!$P$9,P791&lt;'World Hubbert'!$P$9),'Data 1'!M792,0)</f>
        <v>0</v>
      </c>
    </row>
    <row r="793" spans="13:24">
      <c r="M793">
        <f t="shared" si="78"/>
        <v>790</v>
      </c>
      <c r="N793">
        <f>MAX('World Hubbert'!$N$17*(1-(M793/'World Hubbert'!$N$18))*M793,0)</f>
        <v>35.462222222222223</v>
      </c>
      <c r="O793">
        <f t="shared" si="82"/>
        <v>2.8199022433888957E-2</v>
      </c>
      <c r="P793">
        <f t="shared" si="79"/>
        <v>1997.0082369329657</v>
      </c>
      <c r="Q793">
        <f t="shared" si="83"/>
        <v>1997</v>
      </c>
      <c r="R793" s="25">
        <f t="shared" si="80"/>
        <v>35462.222222222226</v>
      </c>
      <c r="S793" s="25">
        <f t="shared" si="81"/>
        <v>0</v>
      </c>
      <c r="W793">
        <f>IF(AND(P793&gt;='World Hubbert'!$N$9,P792&lt;'World Hubbert'!$N$9),'Data 1'!M793,0)</f>
        <v>0</v>
      </c>
      <c r="X793">
        <f>IF(AND(P793&gt;='World Hubbert'!$P$9,P792&lt;'World Hubbert'!$P$9),'Data 1'!M793,0)</f>
        <v>0</v>
      </c>
    </row>
    <row r="794" spans="13:24">
      <c r="M794">
        <f t="shared" si="78"/>
        <v>791</v>
      </c>
      <c r="N794">
        <f>MAX('World Hubbert'!$N$17*(1-(M794/'World Hubbert'!$N$18))*M794,0)</f>
        <v>35.471955555555553</v>
      </c>
      <c r="O794">
        <f t="shared" si="82"/>
        <v>2.8191284758287926E-2</v>
      </c>
      <c r="P794">
        <f t="shared" si="79"/>
        <v>1997.0364282177241</v>
      </c>
      <c r="Q794">
        <f t="shared" si="83"/>
        <v>1997</v>
      </c>
      <c r="R794" s="25">
        <f t="shared" si="80"/>
        <v>35471.955555555556</v>
      </c>
      <c r="S794" s="25">
        <f t="shared" si="81"/>
        <v>0</v>
      </c>
      <c r="W794">
        <f>IF(AND(P794&gt;='World Hubbert'!$N$9,P793&lt;'World Hubbert'!$N$9),'Data 1'!M794,0)</f>
        <v>0</v>
      </c>
      <c r="X794">
        <f>IF(AND(P794&gt;='World Hubbert'!$P$9,P793&lt;'World Hubbert'!$P$9),'Data 1'!M794,0)</f>
        <v>0</v>
      </c>
    </row>
    <row r="795" spans="13:24">
      <c r="M795">
        <f t="shared" si="78"/>
        <v>792</v>
      </c>
      <c r="N795">
        <f>MAX('World Hubbert'!$N$17*(1-(M795/'World Hubbert'!$N$18))*M795,0)</f>
        <v>35.481600000000007</v>
      </c>
      <c r="O795">
        <f t="shared" si="82"/>
        <v>2.8183621933621929E-2</v>
      </c>
      <c r="P795">
        <f t="shared" si="79"/>
        <v>1997.0646118396576</v>
      </c>
      <c r="Q795">
        <f t="shared" si="83"/>
        <v>1997</v>
      </c>
      <c r="R795" s="25">
        <f t="shared" si="80"/>
        <v>35481.600000000006</v>
      </c>
      <c r="S795" s="25">
        <f t="shared" si="81"/>
        <v>0</v>
      </c>
      <c r="W795">
        <f>IF(AND(P795&gt;='World Hubbert'!$N$9,P794&lt;'World Hubbert'!$N$9),'Data 1'!M795,0)</f>
        <v>0</v>
      </c>
      <c r="X795">
        <f>IF(AND(P795&gt;='World Hubbert'!$P$9,P794&lt;'World Hubbert'!$P$9),'Data 1'!M795,0)</f>
        <v>0</v>
      </c>
    </row>
    <row r="796" spans="13:24">
      <c r="M796">
        <f t="shared" si="78"/>
        <v>793</v>
      </c>
      <c r="N796">
        <f>MAX('World Hubbert'!$N$17*(1-(M796/'World Hubbert'!$N$18))*M796,0)</f>
        <v>35.491155555555558</v>
      </c>
      <c r="O796">
        <f t="shared" si="82"/>
        <v>2.8176033841295044E-2</v>
      </c>
      <c r="P796">
        <f t="shared" si="79"/>
        <v>1997.0927878734988</v>
      </c>
      <c r="Q796">
        <f t="shared" si="83"/>
        <v>1997</v>
      </c>
      <c r="R796" s="25">
        <f t="shared" si="80"/>
        <v>35491.155555555561</v>
      </c>
      <c r="S796" s="25">
        <f t="shared" si="81"/>
        <v>0</v>
      </c>
      <c r="W796">
        <f>IF(AND(P796&gt;='World Hubbert'!$N$9,P795&lt;'World Hubbert'!$N$9),'Data 1'!M796,0)</f>
        <v>0</v>
      </c>
      <c r="X796">
        <f>IF(AND(P796&gt;='World Hubbert'!$P$9,P795&lt;'World Hubbert'!$P$9),'Data 1'!M796,0)</f>
        <v>0</v>
      </c>
    </row>
    <row r="797" spans="13:24">
      <c r="M797">
        <f t="shared" si="78"/>
        <v>794</v>
      </c>
      <c r="N797">
        <f>MAX('World Hubbert'!$N$17*(1-(M797/'World Hubbert'!$N$18))*M797,0)</f>
        <v>35.500622222222219</v>
      </c>
      <c r="O797">
        <f t="shared" si="82"/>
        <v>2.8168520363962325E-2</v>
      </c>
      <c r="P797">
        <f t="shared" si="79"/>
        <v>1997.1209563938628</v>
      </c>
      <c r="Q797">
        <f t="shared" si="83"/>
        <v>1997</v>
      </c>
      <c r="R797" s="25">
        <f t="shared" si="80"/>
        <v>35500.62222222222</v>
      </c>
      <c r="S797" s="25">
        <f t="shared" si="81"/>
        <v>0</v>
      </c>
      <c r="W797">
        <f>IF(AND(P797&gt;='World Hubbert'!$N$9,P796&lt;'World Hubbert'!$N$9),'Data 1'!M797,0)</f>
        <v>0</v>
      </c>
      <c r="X797">
        <f>IF(AND(P797&gt;='World Hubbert'!$P$9,P796&lt;'World Hubbert'!$P$9),'Data 1'!M797,0)</f>
        <v>0</v>
      </c>
    </row>
    <row r="798" spans="13:24">
      <c r="M798">
        <f t="shared" si="78"/>
        <v>795</v>
      </c>
      <c r="N798">
        <f>MAX('World Hubbert'!$N$17*(1-(M798/'World Hubbert'!$N$18))*M798,0)</f>
        <v>35.51</v>
      </c>
      <c r="O798">
        <f t="shared" si="82"/>
        <v>2.8161081385525207E-2</v>
      </c>
      <c r="P798">
        <f t="shared" si="79"/>
        <v>1997.1491174752484</v>
      </c>
      <c r="Q798">
        <f t="shared" si="83"/>
        <v>1997</v>
      </c>
      <c r="R798" s="25">
        <f t="shared" si="80"/>
        <v>35510</v>
      </c>
      <c r="S798" s="25">
        <f t="shared" si="81"/>
        <v>0</v>
      </c>
      <c r="W798">
        <f>IF(AND(P798&gt;='World Hubbert'!$N$9,P797&lt;'World Hubbert'!$N$9),'Data 1'!M798,0)</f>
        <v>0</v>
      </c>
      <c r="X798">
        <f>IF(AND(P798&gt;='World Hubbert'!$P$9,P797&lt;'World Hubbert'!$P$9),'Data 1'!M798,0)</f>
        <v>0</v>
      </c>
    </row>
    <row r="799" spans="13:24">
      <c r="M799">
        <f t="shared" si="78"/>
        <v>796</v>
      </c>
      <c r="N799">
        <f>MAX('World Hubbert'!$N$17*(1-(M799/'World Hubbert'!$N$18))*M799,0)</f>
        <v>35.519288888888887</v>
      </c>
      <c r="O799">
        <f t="shared" si="82"/>
        <v>2.8153716791126951E-2</v>
      </c>
      <c r="P799">
        <f t="shared" si="79"/>
        <v>1997.1772711920396</v>
      </c>
      <c r="Q799">
        <f t="shared" si="83"/>
        <v>1997</v>
      </c>
      <c r="R799" s="25">
        <f t="shared" si="80"/>
        <v>35519.288888888885</v>
      </c>
      <c r="S799" s="25">
        <f t="shared" si="81"/>
        <v>0</v>
      </c>
      <c r="W799">
        <f>IF(AND(P799&gt;='World Hubbert'!$N$9,P798&lt;'World Hubbert'!$N$9),'Data 1'!M799,0)</f>
        <v>0</v>
      </c>
      <c r="X799">
        <f>IF(AND(P799&gt;='World Hubbert'!$P$9,P798&lt;'World Hubbert'!$P$9),'Data 1'!M799,0)</f>
        <v>0</v>
      </c>
    </row>
    <row r="800" spans="13:24">
      <c r="M800">
        <f t="shared" si="78"/>
        <v>797</v>
      </c>
      <c r="N800">
        <f>MAX('World Hubbert'!$N$17*(1-(M800/'World Hubbert'!$N$18))*M800,0)</f>
        <v>35.528488888888894</v>
      </c>
      <c r="O800">
        <f t="shared" si="82"/>
        <v>2.8146426467148111E-2</v>
      </c>
      <c r="P800">
        <f t="shared" si="79"/>
        <v>1997.2054176185068</v>
      </c>
      <c r="Q800">
        <f t="shared" si="83"/>
        <v>1997</v>
      </c>
      <c r="R800" s="25">
        <f t="shared" si="80"/>
        <v>35528.488888888896</v>
      </c>
      <c r="S800" s="25">
        <f t="shared" si="81"/>
        <v>0</v>
      </c>
      <c r="W800">
        <f>IF(AND(P800&gt;='World Hubbert'!$N$9,P799&lt;'World Hubbert'!$N$9),'Data 1'!M800,0)</f>
        <v>0</v>
      </c>
      <c r="X800">
        <f>IF(AND(P800&gt;='World Hubbert'!$P$9,P799&lt;'World Hubbert'!$P$9),'Data 1'!M800,0)</f>
        <v>0</v>
      </c>
    </row>
    <row r="801" spans="13:24">
      <c r="M801">
        <f t="shared" si="78"/>
        <v>798</v>
      </c>
      <c r="N801">
        <f>MAX('World Hubbert'!$N$17*(1-(M801/'World Hubbert'!$N$18))*M801,0)</f>
        <v>35.537599999999998</v>
      </c>
      <c r="O801">
        <f t="shared" si="82"/>
        <v>2.813921030120211E-2</v>
      </c>
      <c r="P801">
        <f t="shared" si="79"/>
        <v>1997.2335568288079</v>
      </c>
      <c r="Q801">
        <f t="shared" si="83"/>
        <v>1997</v>
      </c>
      <c r="R801" s="25">
        <f t="shared" si="80"/>
        <v>35537.599999999999</v>
      </c>
      <c r="S801" s="25">
        <f t="shared" si="81"/>
        <v>0</v>
      </c>
      <c r="W801">
        <f>IF(AND(P801&gt;='World Hubbert'!$N$9,P800&lt;'World Hubbert'!$N$9),'Data 1'!M801,0)</f>
        <v>0</v>
      </c>
      <c r="X801">
        <f>IF(AND(P801&gt;='World Hubbert'!$P$9,P800&lt;'World Hubbert'!$P$9),'Data 1'!M801,0)</f>
        <v>0</v>
      </c>
    </row>
    <row r="802" spans="13:24">
      <c r="M802">
        <f t="shared" si="78"/>
        <v>799</v>
      </c>
      <c r="N802">
        <f>MAX('World Hubbert'!$N$17*(1-(M802/'World Hubbert'!$N$18))*M802,0)</f>
        <v>35.546622222222226</v>
      </c>
      <c r="O802">
        <f t="shared" si="82"/>
        <v>2.8132068182130758E-2</v>
      </c>
      <c r="P802">
        <f t="shared" si="79"/>
        <v>1997.2616888969901</v>
      </c>
      <c r="Q802">
        <f t="shared" si="83"/>
        <v>1997</v>
      </c>
      <c r="R802" s="25">
        <f t="shared" si="80"/>
        <v>35546.622222222228</v>
      </c>
      <c r="S802" s="25">
        <f t="shared" si="81"/>
        <v>0</v>
      </c>
      <c r="W802">
        <f>IF(AND(P802&gt;='World Hubbert'!$N$9,P801&lt;'World Hubbert'!$N$9),'Data 1'!M802,0)</f>
        <v>0</v>
      </c>
      <c r="X802">
        <f>IF(AND(P802&gt;='World Hubbert'!$P$9,P801&lt;'World Hubbert'!$P$9),'Data 1'!M802,0)</f>
        <v>0</v>
      </c>
    </row>
    <row r="803" spans="13:24">
      <c r="M803">
        <f t="shared" si="78"/>
        <v>800</v>
      </c>
      <c r="N803">
        <f>MAX('World Hubbert'!$N$17*(1-(M803/'World Hubbert'!$N$18))*M803,0)</f>
        <v>35.555555555555557</v>
      </c>
      <c r="O803">
        <f t="shared" si="82"/>
        <v>2.8124999999999997E-2</v>
      </c>
      <c r="P803">
        <f t="shared" si="79"/>
        <v>1997.2898138969902</v>
      </c>
      <c r="Q803">
        <f t="shared" si="83"/>
        <v>1997</v>
      </c>
      <c r="R803" s="25">
        <f t="shared" si="80"/>
        <v>35555.555555555555</v>
      </c>
      <c r="S803" s="25">
        <f t="shared" si="81"/>
        <v>0</v>
      </c>
      <c r="W803">
        <f>IF(AND(P803&gt;='World Hubbert'!$N$9,P802&lt;'World Hubbert'!$N$9),'Data 1'!M803,0)</f>
        <v>0</v>
      </c>
      <c r="X803">
        <f>IF(AND(P803&gt;='World Hubbert'!$P$9,P802&lt;'World Hubbert'!$P$9),'Data 1'!M803,0)</f>
        <v>0</v>
      </c>
    </row>
    <row r="804" spans="13:24">
      <c r="M804">
        <f t="shared" si="78"/>
        <v>801</v>
      </c>
      <c r="N804">
        <f>MAX('World Hubbert'!$N$17*(1-(M804/'World Hubbert'!$N$18))*M804,0)</f>
        <v>35.564399999999999</v>
      </c>
      <c r="O804">
        <f t="shared" si="82"/>
        <v>2.8118005646095533E-2</v>
      </c>
      <c r="P804">
        <f t="shared" si="79"/>
        <v>1997.3179319026362</v>
      </c>
      <c r="Q804">
        <f t="shared" si="83"/>
        <v>1997</v>
      </c>
      <c r="R804" s="25">
        <f t="shared" si="80"/>
        <v>35564.400000000001</v>
      </c>
      <c r="S804" s="25">
        <f t="shared" si="81"/>
        <v>0</v>
      </c>
      <c r="W804">
        <f>IF(AND(P804&gt;='World Hubbert'!$N$9,P803&lt;'World Hubbert'!$N$9),'Data 1'!M804,0)</f>
        <v>0</v>
      </c>
      <c r="X804">
        <f>IF(AND(P804&gt;='World Hubbert'!$P$9,P803&lt;'World Hubbert'!$P$9),'Data 1'!M804,0)</f>
        <v>0</v>
      </c>
    </row>
    <row r="805" spans="13:24">
      <c r="M805">
        <f t="shared" si="78"/>
        <v>802</v>
      </c>
      <c r="N805">
        <f>MAX('World Hubbert'!$N$17*(1-(M805/'World Hubbert'!$N$18))*M805,0)</f>
        <v>35.573155555555566</v>
      </c>
      <c r="O805">
        <f t="shared" si="82"/>
        <v>2.8111085012918598E-2</v>
      </c>
      <c r="P805">
        <f t="shared" si="79"/>
        <v>1997.3460429876491</v>
      </c>
      <c r="Q805">
        <f t="shared" si="83"/>
        <v>1997</v>
      </c>
      <c r="R805" s="25">
        <f t="shared" si="80"/>
        <v>35573.155555555568</v>
      </c>
      <c r="S805" s="25">
        <f t="shared" si="81"/>
        <v>0</v>
      </c>
      <c r="W805">
        <f>IF(AND(P805&gt;='World Hubbert'!$N$9,P804&lt;'World Hubbert'!$N$9),'Data 1'!M805,0)</f>
        <v>0</v>
      </c>
      <c r="X805">
        <f>IF(AND(P805&gt;='World Hubbert'!$P$9,P804&lt;'World Hubbert'!$P$9),'Data 1'!M805,0)</f>
        <v>0</v>
      </c>
    </row>
    <row r="806" spans="13:24">
      <c r="M806">
        <f t="shared" si="78"/>
        <v>803</v>
      </c>
      <c r="N806">
        <f>MAX('World Hubbert'!$N$17*(1-(M806/'World Hubbert'!$N$18))*M806,0)</f>
        <v>35.581822222222222</v>
      </c>
      <c r="O806">
        <f t="shared" si="82"/>
        <v>2.81042379941818E-2</v>
      </c>
      <c r="P806">
        <f t="shared" si="79"/>
        <v>1997.3741472256434</v>
      </c>
      <c r="Q806">
        <f t="shared" si="83"/>
        <v>1997</v>
      </c>
      <c r="R806" s="25">
        <f t="shared" si="80"/>
        <v>35581.822222222225</v>
      </c>
      <c r="S806" s="25">
        <f t="shared" si="81"/>
        <v>0</v>
      </c>
      <c r="W806">
        <f>IF(AND(P806&gt;='World Hubbert'!$N$9,P805&lt;'World Hubbert'!$N$9),'Data 1'!M806,0)</f>
        <v>0</v>
      </c>
      <c r="X806">
        <f>IF(AND(P806&gt;='World Hubbert'!$P$9,P805&lt;'World Hubbert'!$P$9),'Data 1'!M806,0)</f>
        <v>0</v>
      </c>
    </row>
    <row r="807" spans="13:24">
      <c r="M807">
        <f t="shared" si="78"/>
        <v>804</v>
      </c>
      <c r="N807">
        <f>MAX('World Hubbert'!$N$17*(1-(M807/'World Hubbert'!$N$18))*M807,0)</f>
        <v>35.590400000000002</v>
      </c>
      <c r="O807">
        <f t="shared" si="82"/>
        <v>2.809746448480489E-2</v>
      </c>
      <c r="P807">
        <f t="shared" si="79"/>
        <v>1997.4022446901281</v>
      </c>
      <c r="Q807">
        <f t="shared" si="83"/>
        <v>1997</v>
      </c>
      <c r="R807" s="25">
        <f t="shared" si="80"/>
        <v>35590.400000000001</v>
      </c>
      <c r="S807" s="25">
        <f t="shared" si="81"/>
        <v>0</v>
      </c>
      <c r="W807">
        <f>IF(AND(P807&gt;='World Hubbert'!$N$9,P806&lt;'World Hubbert'!$N$9),'Data 1'!M807,0)</f>
        <v>0</v>
      </c>
      <c r="X807">
        <f>IF(AND(P807&gt;='World Hubbert'!$P$9,P806&lt;'World Hubbert'!$P$9),'Data 1'!M807,0)</f>
        <v>0</v>
      </c>
    </row>
    <row r="808" spans="13:24">
      <c r="M808">
        <f t="shared" si="78"/>
        <v>805</v>
      </c>
      <c r="N808">
        <f>MAX('World Hubbert'!$N$17*(1-(M808/'World Hubbert'!$N$18))*M808,0)</f>
        <v>35.598888888888894</v>
      </c>
      <c r="O808">
        <f t="shared" si="82"/>
        <v>2.8090764380910762E-2</v>
      </c>
      <c r="P808">
        <f t="shared" si="79"/>
        <v>1997.4303354545091</v>
      </c>
      <c r="Q808">
        <f t="shared" si="83"/>
        <v>1997</v>
      </c>
      <c r="R808" s="25">
        <f t="shared" si="80"/>
        <v>35598.888888888891</v>
      </c>
      <c r="S808" s="25">
        <f t="shared" si="81"/>
        <v>0</v>
      </c>
      <c r="W808">
        <f>IF(AND(P808&gt;='World Hubbert'!$N$9,P807&lt;'World Hubbert'!$N$9),'Data 1'!M808,0)</f>
        <v>0</v>
      </c>
      <c r="X808">
        <f>IF(AND(P808&gt;='World Hubbert'!$P$9,P807&lt;'World Hubbert'!$P$9),'Data 1'!M808,0)</f>
        <v>0</v>
      </c>
    </row>
    <row r="809" spans="13:24">
      <c r="M809">
        <f t="shared" si="78"/>
        <v>806</v>
      </c>
      <c r="N809">
        <f>MAX('World Hubbert'!$N$17*(1-(M809/'World Hubbert'!$N$18))*M809,0)</f>
        <v>35.607288888888888</v>
      </c>
      <c r="O809">
        <f t="shared" si="82"/>
        <v>2.808413757982136E-2</v>
      </c>
      <c r="P809">
        <f t="shared" si="79"/>
        <v>1997.4584195920888</v>
      </c>
      <c r="Q809">
        <f t="shared" si="83"/>
        <v>1997</v>
      </c>
      <c r="R809" s="25">
        <f t="shared" si="80"/>
        <v>35607.288888888885</v>
      </c>
      <c r="S809" s="25">
        <f t="shared" si="81"/>
        <v>0</v>
      </c>
      <c r="W809">
        <f>IF(AND(P809&gt;='World Hubbert'!$N$9,P808&lt;'World Hubbert'!$N$9),'Data 1'!M809,0)</f>
        <v>0</v>
      </c>
      <c r="X809">
        <f>IF(AND(P809&gt;='World Hubbert'!$P$9,P808&lt;'World Hubbert'!$P$9),'Data 1'!M809,0)</f>
        <v>0</v>
      </c>
    </row>
    <row r="810" spans="13:24">
      <c r="M810">
        <f t="shared" si="78"/>
        <v>807</v>
      </c>
      <c r="N810">
        <f>MAX('World Hubbert'!$N$17*(1-(M810/'World Hubbert'!$N$18))*M810,0)</f>
        <v>35.615600000000008</v>
      </c>
      <c r="O810">
        <f t="shared" si="82"/>
        <v>2.8077583980053677E-2</v>
      </c>
      <c r="P810">
        <f t="shared" si="79"/>
        <v>1997.486497176069</v>
      </c>
      <c r="Q810">
        <f t="shared" si="83"/>
        <v>1997</v>
      </c>
      <c r="R810" s="25">
        <f t="shared" si="80"/>
        <v>35615.600000000006</v>
      </c>
      <c r="S810" s="25">
        <f t="shared" si="81"/>
        <v>0</v>
      </c>
      <c r="W810">
        <f>IF(AND(P810&gt;='World Hubbert'!$N$9,P809&lt;'World Hubbert'!$N$9),'Data 1'!M810,0)</f>
        <v>0</v>
      </c>
      <c r="X810">
        <f>IF(AND(P810&gt;='World Hubbert'!$P$9,P809&lt;'World Hubbert'!$P$9),'Data 1'!M810,0)</f>
        <v>0</v>
      </c>
    </row>
    <row r="811" spans="13:24">
      <c r="M811">
        <f t="shared" si="78"/>
        <v>808</v>
      </c>
      <c r="N811">
        <f>MAX('World Hubbert'!$N$17*(1-(M811/'World Hubbert'!$N$18))*M811,0)</f>
        <v>35.623822222222223</v>
      </c>
      <c r="O811">
        <f t="shared" si="82"/>
        <v>2.8071103481315873E-2</v>
      </c>
      <c r="P811">
        <f t="shared" si="79"/>
        <v>1997.5145682795503</v>
      </c>
      <c r="Q811">
        <f t="shared" si="83"/>
        <v>1997</v>
      </c>
      <c r="R811" s="25">
        <f t="shared" si="80"/>
        <v>35623.822222222225</v>
      </c>
      <c r="S811" s="25">
        <f t="shared" si="81"/>
        <v>0</v>
      </c>
      <c r="W811">
        <f>IF(AND(P811&gt;='World Hubbert'!$N$9,P810&lt;'World Hubbert'!$N$9),'Data 1'!M811,0)</f>
        <v>0</v>
      </c>
      <c r="X811">
        <f>IF(AND(P811&gt;='World Hubbert'!$P$9,P810&lt;'World Hubbert'!$P$9),'Data 1'!M811,0)</f>
        <v>0</v>
      </c>
    </row>
    <row r="812" spans="13:24">
      <c r="M812">
        <f t="shared" si="78"/>
        <v>809</v>
      </c>
      <c r="N812">
        <f>MAX('World Hubbert'!$N$17*(1-(M812/'World Hubbert'!$N$18))*M812,0)</f>
        <v>35.631955555555557</v>
      </c>
      <c r="O812">
        <f t="shared" si="82"/>
        <v>2.8064695984503299E-2</v>
      </c>
      <c r="P812">
        <f t="shared" si="79"/>
        <v>1997.5426329755348</v>
      </c>
      <c r="Q812">
        <f t="shared" si="83"/>
        <v>1997</v>
      </c>
      <c r="R812" s="25">
        <f t="shared" si="80"/>
        <v>35631.955555555556</v>
      </c>
      <c r="S812" s="25">
        <f t="shared" si="81"/>
        <v>0</v>
      </c>
      <c r="W812">
        <f>IF(AND(P812&gt;='World Hubbert'!$N$9,P811&lt;'World Hubbert'!$N$9),'Data 1'!M812,0)</f>
        <v>0</v>
      </c>
      <c r="X812">
        <f>IF(AND(P812&gt;='World Hubbert'!$P$9,P811&lt;'World Hubbert'!$P$9),'Data 1'!M812,0)</f>
        <v>0</v>
      </c>
    </row>
    <row r="813" spans="13:24">
      <c r="M813">
        <f t="shared" si="78"/>
        <v>810</v>
      </c>
      <c r="N813">
        <f>MAX('World Hubbert'!$N$17*(1-(M813/'World Hubbert'!$N$18))*M813,0)</f>
        <v>35.64</v>
      </c>
      <c r="O813">
        <f t="shared" si="82"/>
        <v>2.8058361391694726E-2</v>
      </c>
      <c r="P813">
        <f t="shared" si="79"/>
        <v>1997.5706913369265</v>
      </c>
      <c r="Q813">
        <f t="shared" si="83"/>
        <v>1997</v>
      </c>
      <c r="R813" s="25">
        <f t="shared" si="80"/>
        <v>35640</v>
      </c>
      <c r="S813" s="25">
        <f t="shared" si="81"/>
        <v>0</v>
      </c>
      <c r="W813">
        <f>IF(AND(P813&gt;='World Hubbert'!$N$9,P812&lt;'World Hubbert'!$N$9),'Data 1'!M813,0)</f>
        <v>0</v>
      </c>
      <c r="X813">
        <f>IF(AND(P813&gt;='World Hubbert'!$P$9,P812&lt;'World Hubbert'!$P$9),'Data 1'!M813,0)</f>
        <v>0</v>
      </c>
    </row>
    <row r="814" spans="13:24">
      <c r="M814">
        <f t="shared" si="78"/>
        <v>811</v>
      </c>
      <c r="N814">
        <f>MAX('World Hubbert'!$N$17*(1-(M814/'World Hubbert'!$N$18))*M814,0)</f>
        <v>35.647955555555555</v>
      </c>
      <c r="O814">
        <f t="shared" si="82"/>
        <v>2.8052099606148521E-2</v>
      </c>
      <c r="P814">
        <f t="shared" si="79"/>
        <v>1997.5987434365327</v>
      </c>
      <c r="Q814">
        <f t="shared" si="83"/>
        <v>1997</v>
      </c>
      <c r="R814" s="25">
        <f t="shared" si="80"/>
        <v>35647.955555555556</v>
      </c>
      <c r="S814" s="25">
        <f t="shared" si="81"/>
        <v>0</v>
      </c>
      <c r="W814">
        <f>IF(AND(P814&gt;='World Hubbert'!$N$9,P813&lt;'World Hubbert'!$N$9),'Data 1'!M814,0)</f>
        <v>0</v>
      </c>
      <c r="X814">
        <f>IF(AND(P814&gt;='World Hubbert'!$P$9,P813&lt;'World Hubbert'!$P$9),'Data 1'!M814,0)</f>
        <v>0</v>
      </c>
    </row>
    <row r="815" spans="13:24">
      <c r="M815">
        <f t="shared" si="78"/>
        <v>812</v>
      </c>
      <c r="N815">
        <f>MAX('World Hubbert'!$N$17*(1-(M815/'World Hubbert'!$N$18))*M815,0)</f>
        <v>35.65582222222222</v>
      </c>
      <c r="O815">
        <f t="shared" si="82"/>
        <v>2.8045910532298921E-2</v>
      </c>
      <c r="P815">
        <f t="shared" si="79"/>
        <v>1997.6267893470649</v>
      </c>
      <c r="Q815">
        <f t="shared" si="83"/>
        <v>1997</v>
      </c>
      <c r="R815" s="25">
        <f t="shared" si="80"/>
        <v>35655.822222222218</v>
      </c>
      <c r="S815" s="25">
        <f t="shared" si="81"/>
        <v>0</v>
      </c>
      <c r="W815">
        <f>IF(AND(P815&gt;='World Hubbert'!$N$9,P814&lt;'World Hubbert'!$N$9),'Data 1'!M815,0)</f>
        <v>0</v>
      </c>
      <c r="X815">
        <f>IF(AND(P815&gt;='World Hubbert'!$P$9,P814&lt;'World Hubbert'!$P$9),'Data 1'!M815,0)</f>
        <v>0</v>
      </c>
    </row>
    <row r="816" spans="13:24">
      <c r="M816">
        <f t="shared" si="78"/>
        <v>813</v>
      </c>
      <c r="N816">
        <f>MAX('World Hubbert'!$N$17*(1-(M816/'World Hubbert'!$N$18))*M816,0)</f>
        <v>35.663599999999995</v>
      </c>
      <c r="O816">
        <f t="shared" si="82"/>
        <v>2.8039794075752311E-2</v>
      </c>
      <c r="P816">
        <f t="shared" si="79"/>
        <v>1997.6548291411407</v>
      </c>
      <c r="Q816">
        <f t="shared" si="83"/>
        <v>1997</v>
      </c>
      <c r="R816" s="25">
        <f t="shared" si="80"/>
        <v>35663.599999999999</v>
      </c>
      <c r="S816" s="25">
        <f t="shared" si="81"/>
        <v>0</v>
      </c>
      <c r="W816">
        <f>IF(AND(P816&gt;='World Hubbert'!$N$9,P815&lt;'World Hubbert'!$N$9),'Data 1'!M816,0)</f>
        <v>0</v>
      </c>
      <c r="X816">
        <f>IF(AND(P816&gt;='World Hubbert'!$P$9,P815&lt;'World Hubbert'!$P$9),'Data 1'!M816,0)</f>
        <v>0</v>
      </c>
    </row>
    <row r="817" spans="13:24">
      <c r="M817">
        <f t="shared" si="78"/>
        <v>814</v>
      </c>
      <c r="N817">
        <f>MAX('World Hubbert'!$N$17*(1-(M817/'World Hubbert'!$N$18))*M817,0)</f>
        <v>35.671288888888881</v>
      </c>
      <c r="O817">
        <f t="shared" si="82"/>
        <v>2.8033750143283617E-2</v>
      </c>
      <c r="P817">
        <f t="shared" si="79"/>
        <v>1997.682862891284</v>
      </c>
      <c r="Q817">
        <f t="shared" si="83"/>
        <v>1997</v>
      </c>
      <c r="R817" s="25">
        <f t="shared" si="80"/>
        <v>35671.288888888885</v>
      </c>
      <c r="S817" s="25">
        <f t="shared" si="81"/>
        <v>0</v>
      </c>
      <c r="W817">
        <f>IF(AND(P817&gt;='World Hubbert'!$N$9,P816&lt;'World Hubbert'!$N$9),'Data 1'!M817,0)</f>
        <v>0</v>
      </c>
      <c r="X817">
        <f>IF(AND(P817&gt;='World Hubbert'!$P$9,P816&lt;'World Hubbert'!$P$9),'Data 1'!M817,0)</f>
        <v>0</v>
      </c>
    </row>
    <row r="818" spans="13:24">
      <c r="M818">
        <f t="shared" si="78"/>
        <v>815</v>
      </c>
      <c r="N818">
        <f>MAX('World Hubbert'!$N$17*(1-(M818/'World Hubbert'!$N$18))*M818,0)</f>
        <v>35.678888888888892</v>
      </c>
      <c r="O818">
        <f t="shared" si="82"/>
        <v>2.8027778642832672E-2</v>
      </c>
      <c r="P818">
        <f t="shared" si="79"/>
        <v>1997.7108906699268</v>
      </c>
      <c r="Q818">
        <f t="shared" si="83"/>
        <v>1997</v>
      </c>
      <c r="R818" s="25">
        <f t="shared" si="80"/>
        <v>35678.888888888891</v>
      </c>
      <c r="S818" s="25">
        <f t="shared" si="81"/>
        <v>0</v>
      </c>
      <c r="W818">
        <f>IF(AND(P818&gt;='World Hubbert'!$N$9,P817&lt;'World Hubbert'!$N$9),'Data 1'!M818,0)</f>
        <v>0</v>
      </c>
      <c r="X818">
        <f>IF(AND(P818&gt;='World Hubbert'!$P$9,P817&lt;'World Hubbert'!$P$9),'Data 1'!M818,0)</f>
        <v>0</v>
      </c>
    </row>
    <row r="819" spans="13:24">
      <c r="M819">
        <f t="shared" si="78"/>
        <v>816</v>
      </c>
      <c r="N819">
        <f>MAX('World Hubbert'!$N$17*(1-(M819/'World Hubbert'!$N$18))*M819,0)</f>
        <v>35.686399999999999</v>
      </c>
      <c r="O819">
        <f t="shared" si="82"/>
        <v>2.8021879483500718E-2</v>
      </c>
      <c r="P819">
        <f t="shared" si="79"/>
        <v>1997.7389125494103</v>
      </c>
      <c r="Q819">
        <f t="shared" si="83"/>
        <v>1997</v>
      </c>
      <c r="R819" s="25">
        <f t="shared" si="80"/>
        <v>35686.400000000001</v>
      </c>
      <c r="S819" s="25">
        <f t="shared" si="81"/>
        <v>0</v>
      </c>
      <c r="W819">
        <f>IF(AND(P819&gt;='World Hubbert'!$N$9,P818&lt;'World Hubbert'!$N$9),'Data 1'!M819,0)</f>
        <v>0</v>
      </c>
      <c r="X819">
        <f>IF(AND(P819&gt;='World Hubbert'!$P$9,P818&lt;'World Hubbert'!$P$9),'Data 1'!M819,0)</f>
        <v>0</v>
      </c>
    </row>
    <row r="820" spans="13:24">
      <c r="M820">
        <f t="shared" si="78"/>
        <v>817</v>
      </c>
      <c r="N820">
        <f>MAX('World Hubbert'!$N$17*(1-(M820/'World Hubbert'!$N$18))*M820,0)</f>
        <v>35.693822222222224</v>
      </c>
      <c r="O820">
        <f t="shared" si="82"/>
        <v>2.8016052575546842E-2</v>
      </c>
      <c r="P820">
        <f t="shared" si="79"/>
        <v>1997.7669286019859</v>
      </c>
      <c r="Q820">
        <f t="shared" si="83"/>
        <v>1997</v>
      </c>
      <c r="R820" s="25">
        <f t="shared" si="80"/>
        <v>35693.822222222225</v>
      </c>
      <c r="S820" s="25">
        <f t="shared" si="81"/>
        <v>0</v>
      </c>
      <c r="W820">
        <f>IF(AND(P820&gt;='World Hubbert'!$N$9,P819&lt;'World Hubbert'!$N$9),'Data 1'!M820,0)</f>
        <v>0</v>
      </c>
      <c r="X820">
        <f>IF(AND(P820&gt;='World Hubbert'!$P$9,P819&lt;'World Hubbert'!$P$9),'Data 1'!M820,0)</f>
        <v>0</v>
      </c>
    </row>
    <row r="821" spans="13:24">
      <c r="M821">
        <f t="shared" si="78"/>
        <v>818</v>
      </c>
      <c r="N821">
        <f>MAX('World Hubbert'!$N$17*(1-(M821/'World Hubbert'!$N$18))*M821,0)</f>
        <v>35.701155555555552</v>
      </c>
      <c r="O821">
        <f t="shared" si="82"/>
        <v>2.8010297830384577E-2</v>
      </c>
      <c r="P821">
        <f t="shared" si="79"/>
        <v>1997.7949388998163</v>
      </c>
      <c r="Q821">
        <f t="shared" si="83"/>
        <v>1997</v>
      </c>
      <c r="R821" s="25">
        <f t="shared" si="80"/>
        <v>35701.155555555553</v>
      </c>
      <c r="S821" s="25">
        <f t="shared" si="81"/>
        <v>0</v>
      </c>
      <c r="W821">
        <f>IF(AND(P821&gt;='World Hubbert'!$N$9,P820&lt;'World Hubbert'!$N$9),'Data 1'!M821,0)</f>
        <v>0</v>
      </c>
      <c r="X821">
        <f>IF(AND(P821&gt;='World Hubbert'!$P$9,P820&lt;'World Hubbert'!$P$9),'Data 1'!M821,0)</f>
        <v>0</v>
      </c>
    </row>
    <row r="822" spans="13:24">
      <c r="M822">
        <f t="shared" si="78"/>
        <v>819</v>
      </c>
      <c r="N822">
        <f>MAX('World Hubbert'!$N$17*(1-(M822/'World Hubbert'!$N$18))*M822,0)</f>
        <v>35.708399999999997</v>
      </c>
      <c r="O822">
        <f t="shared" si="82"/>
        <v>2.8004615160578464E-2</v>
      </c>
      <c r="P822">
        <f t="shared" si="79"/>
        <v>1997.8229435149769</v>
      </c>
      <c r="Q822">
        <f t="shared" si="83"/>
        <v>1997</v>
      </c>
      <c r="R822" s="25">
        <f t="shared" si="80"/>
        <v>35708.399999999994</v>
      </c>
      <c r="S822" s="25">
        <f t="shared" si="81"/>
        <v>0</v>
      </c>
      <c r="W822">
        <f>IF(AND(P822&gt;='World Hubbert'!$N$9,P821&lt;'World Hubbert'!$N$9),'Data 1'!M822,0)</f>
        <v>0</v>
      </c>
      <c r="X822">
        <f>IF(AND(P822&gt;='World Hubbert'!$P$9,P821&lt;'World Hubbert'!$P$9),'Data 1'!M822,0)</f>
        <v>0</v>
      </c>
    </row>
    <row r="823" spans="13:24">
      <c r="M823">
        <f t="shared" ref="M823:M886" si="84">M822+1</f>
        <v>820</v>
      </c>
      <c r="N823">
        <f>MAX('World Hubbert'!$N$17*(1-(M823/'World Hubbert'!$N$18))*M823,0)</f>
        <v>35.715555555555561</v>
      </c>
      <c r="O823">
        <f t="shared" si="82"/>
        <v>2.7999004479840713E-2</v>
      </c>
      <c r="P823">
        <f t="shared" ref="P823:P886" si="85">P824-O824</f>
        <v>1997.8509425194568</v>
      </c>
      <c r="Q823">
        <f t="shared" si="83"/>
        <v>1997</v>
      </c>
      <c r="R823" s="25">
        <f t="shared" ref="R823:R886" si="86">IF(N823&gt;0,N823*1000,0)</f>
        <v>35715.555555555562</v>
      </c>
      <c r="S823" s="25">
        <f t="shared" ref="S823:S886" si="87">IF(R823=$T$6,Q823,0)</f>
        <v>0</v>
      </c>
      <c r="W823">
        <f>IF(AND(P823&gt;='World Hubbert'!$N$9,P822&lt;'World Hubbert'!$N$9),'Data 1'!M823,0)</f>
        <v>0</v>
      </c>
      <c r="X823">
        <f>IF(AND(P823&gt;='World Hubbert'!$P$9,P822&lt;'World Hubbert'!$P$9),'Data 1'!M823,0)</f>
        <v>0</v>
      </c>
    </row>
    <row r="824" spans="13:24">
      <c r="M824">
        <f t="shared" si="84"/>
        <v>821</v>
      </c>
      <c r="N824">
        <f>MAX('World Hubbert'!$N$17*(1-(M824/'World Hubbert'!$N$18))*M824,0)</f>
        <v>35.722622222222221</v>
      </c>
      <c r="O824">
        <f t="shared" si="82"/>
        <v>2.7993465703027898E-2</v>
      </c>
      <c r="P824">
        <f t="shared" si="85"/>
        <v>1997.8789359851598</v>
      </c>
      <c r="Q824">
        <f t="shared" si="83"/>
        <v>1997</v>
      </c>
      <c r="R824" s="25">
        <f t="shared" si="86"/>
        <v>35722.62222222222</v>
      </c>
      <c r="S824" s="25">
        <f t="shared" si="87"/>
        <v>0</v>
      </c>
      <c r="W824">
        <f>IF(AND(P824&gt;='World Hubbert'!$N$9,P823&lt;'World Hubbert'!$N$9),'Data 1'!M824,0)</f>
        <v>0</v>
      </c>
      <c r="X824">
        <f>IF(AND(P824&gt;='World Hubbert'!$P$9,P823&lt;'World Hubbert'!$P$9),'Data 1'!M824,0)</f>
        <v>0</v>
      </c>
    </row>
    <row r="825" spans="13:24">
      <c r="M825">
        <f t="shared" si="84"/>
        <v>822</v>
      </c>
      <c r="N825">
        <f>MAX('World Hubbert'!$N$17*(1-(M825/'World Hubbert'!$N$18))*M825,0)</f>
        <v>35.729599999999998</v>
      </c>
      <c r="O825">
        <f t="shared" si="82"/>
        <v>2.7987998746137659E-2</v>
      </c>
      <c r="P825">
        <f t="shared" si="85"/>
        <v>1997.9069239839059</v>
      </c>
      <c r="Q825">
        <f t="shared" si="83"/>
        <v>1997</v>
      </c>
      <c r="R825" s="25">
        <f t="shared" si="86"/>
        <v>35729.599999999999</v>
      </c>
      <c r="S825" s="25">
        <f t="shared" si="87"/>
        <v>0</v>
      </c>
      <c r="W825">
        <f>IF(AND(P825&gt;='World Hubbert'!$N$9,P824&lt;'World Hubbert'!$N$9),'Data 1'!M825,0)</f>
        <v>0</v>
      </c>
      <c r="X825">
        <f>IF(AND(P825&gt;='World Hubbert'!$P$9,P824&lt;'World Hubbert'!$P$9),'Data 1'!M825,0)</f>
        <v>0</v>
      </c>
    </row>
    <row r="826" spans="13:24">
      <c r="M826">
        <f t="shared" si="84"/>
        <v>823</v>
      </c>
      <c r="N826">
        <f>MAX('World Hubbert'!$N$17*(1-(M826/'World Hubbert'!$N$18))*M826,0)</f>
        <v>35.736488888888893</v>
      </c>
      <c r="O826">
        <f t="shared" si="82"/>
        <v>2.7982603526305511E-2</v>
      </c>
      <c r="P826">
        <f t="shared" si="85"/>
        <v>1997.9349065874321</v>
      </c>
      <c r="Q826">
        <f t="shared" si="83"/>
        <v>1997</v>
      </c>
      <c r="R826" s="25">
        <f t="shared" si="86"/>
        <v>35736.488888888896</v>
      </c>
      <c r="S826" s="25">
        <f t="shared" si="87"/>
        <v>0</v>
      </c>
      <c r="W826">
        <f>IF(AND(P826&gt;='World Hubbert'!$N$9,P825&lt;'World Hubbert'!$N$9),'Data 1'!M826,0)</f>
        <v>0</v>
      </c>
      <c r="X826">
        <f>IF(AND(P826&gt;='World Hubbert'!$P$9,P825&lt;'World Hubbert'!$P$9),'Data 1'!M826,0)</f>
        <v>0</v>
      </c>
    </row>
    <row r="827" spans="13:24">
      <c r="M827">
        <f t="shared" si="84"/>
        <v>824</v>
      </c>
      <c r="N827">
        <f>MAX('World Hubbert'!$N$17*(1-(M827/'World Hubbert'!$N$18))*M827,0)</f>
        <v>35.743288888888884</v>
      </c>
      <c r="O827">
        <f t="shared" si="82"/>
        <v>2.7977279961801691E-2</v>
      </c>
      <c r="P827">
        <f t="shared" si="85"/>
        <v>1997.9628838673939</v>
      </c>
      <c r="Q827">
        <f t="shared" si="83"/>
        <v>1997</v>
      </c>
      <c r="R827" s="25">
        <f t="shared" si="86"/>
        <v>35743.288888888885</v>
      </c>
      <c r="S827" s="25">
        <f t="shared" si="87"/>
        <v>0</v>
      </c>
      <c r="W827">
        <f>IF(AND(P827&gt;='World Hubbert'!$N$9,P826&lt;'World Hubbert'!$N$9),'Data 1'!M827,0)</f>
        <v>0</v>
      </c>
      <c r="X827">
        <f>IF(AND(P827&gt;='World Hubbert'!$P$9,P826&lt;'World Hubbert'!$P$9),'Data 1'!M827,0)</f>
        <v>0</v>
      </c>
    </row>
    <row r="828" spans="13:24">
      <c r="M828">
        <f t="shared" si="84"/>
        <v>825</v>
      </c>
      <c r="N828">
        <f>MAX('World Hubbert'!$N$17*(1-(M828/'World Hubbert'!$N$18))*M828,0)</f>
        <v>35.750000000000007</v>
      </c>
      <c r="O828">
        <f t="shared" si="82"/>
        <v>2.7972027972027965E-2</v>
      </c>
      <c r="P828">
        <f t="shared" si="85"/>
        <v>1997.9908558953659</v>
      </c>
      <c r="Q828">
        <f t="shared" si="83"/>
        <v>1997</v>
      </c>
      <c r="R828" s="25">
        <f t="shared" si="86"/>
        <v>35750.000000000007</v>
      </c>
      <c r="S828" s="25">
        <f t="shared" si="87"/>
        <v>0</v>
      </c>
      <c r="W828">
        <f>IF(AND(P828&gt;='World Hubbert'!$N$9,P827&lt;'World Hubbert'!$N$9),'Data 1'!M828,0)</f>
        <v>0</v>
      </c>
      <c r="X828">
        <f>IF(AND(P828&gt;='World Hubbert'!$P$9,P827&lt;'World Hubbert'!$P$9),'Data 1'!M828,0)</f>
        <v>0</v>
      </c>
    </row>
    <row r="829" spans="13:24">
      <c r="M829">
        <f t="shared" si="84"/>
        <v>826</v>
      </c>
      <c r="N829">
        <f>MAX('World Hubbert'!$N$17*(1-(M829/'World Hubbert'!$N$18))*M829,0)</f>
        <v>35.756622222222227</v>
      </c>
      <c r="O829">
        <f t="shared" si="82"/>
        <v>2.7966847477514652E-2</v>
      </c>
      <c r="P829">
        <f t="shared" si="85"/>
        <v>1998.0188227428434</v>
      </c>
      <c r="Q829">
        <f t="shared" si="83"/>
        <v>1998</v>
      </c>
      <c r="R829" s="25">
        <f t="shared" si="86"/>
        <v>35756.622222222228</v>
      </c>
      <c r="S829" s="25">
        <f t="shared" si="87"/>
        <v>0</v>
      </c>
      <c r="W829">
        <f>IF(AND(P829&gt;='World Hubbert'!$N$9,P828&lt;'World Hubbert'!$N$9),'Data 1'!M829,0)</f>
        <v>0</v>
      </c>
      <c r="X829">
        <f>IF(AND(P829&gt;='World Hubbert'!$P$9,P828&lt;'World Hubbert'!$P$9),'Data 1'!M829,0)</f>
        <v>0</v>
      </c>
    </row>
    <row r="830" spans="13:24">
      <c r="M830">
        <f t="shared" si="84"/>
        <v>827</v>
      </c>
      <c r="N830">
        <f>MAX('World Hubbert'!$N$17*(1-(M830/'World Hubbert'!$N$18))*M830,0)</f>
        <v>35.763155555555556</v>
      </c>
      <c r="O830">
        <f t="shared" si="82"/>
        <v>2.7961738399917481E-2</v>
      </c>
      <c r="P830">
        <f t="shared" si="85"/>
        <v>1998.0467844812433</v>
      </c>
      <c r="Q830">
        <f t="shared" si="83"/>
        <v>1998</v>
      </c>
      <c r="R830" s="25">
        <f t="shared" si="86"/>
        <v>35763.155555555553</v>
      </c>
      <c r="S830" s="25">
        <f t="shared" si="87"/>
        <v>0</v>
      </c>
      <c r="W830">
        <f>IF(AND(P830&gt;='World Hubbert'!$N$9,P829&lt;'World Hubbert'!$N$9),'Data 1'!M830,0)</f>
        <v>0</v>
      </c>
      <c r="X830">
        <f>IF(AND(P830&gt;='World Hubbert'!$P$9,P829&lt;'World Hubbert'!$P$9),'Data 1'!M830,0)</f>
        <v>0</v>
      </c>
    </row>
    <row r="831" spans="13:24">
      <c r="M831">
        <f t="shared" si="84"/>
        <v>828</v>
      </c>
      <c r="N831">
        <f>MAX('World Hubbert'!$N$17*(1-(M831/'World Hubbert'!$N$18))*M831,0)</f>
        <v>35.769600000000004</v>
      </c>
      <c r="O831">
        <f t="shared" si="82"/>
        <v>2.795670066201467E-2</v>
      </c>
      <c r="P831">
        <f t="shared" si="85"/>
        <v>1998.0747411819054</v>
      </c>
      <c r="Q831">
        <f t="shared" si="83"/>
        <v>1998</v>
      </c>
      <c r="R831" s="25">
        <f t="shared" si="86"/>
        <v>35769.600000000006</v>
      </c>
      <c r="S831" s="25">
        <f t="shared" si="87"/>
        <v>0</v>
      </c>
      <c r="W831">
        <f>IF(AND(P831&gt;='World Hubbert'!$N$9,P830&lt;'World Hubbert'!$N$9),'Data 1'!M831,0)</f>
        <v>0</v>
      </c>
      <c r="X831">
        <f>IF(AND(P831&gt;='World Hubbert'!$P$9,P830&lt;'World Hubbert'!$P$9),'Data 1'!M831,0)</f>
        <v>0</v>
      </c>
    </row>
    <row r="832" spans="13:24">
      <c r="M832">
        <f t="shared" si="84"/>
        <v>829</v>
      </c>
      <c r="N832">
        <f>MAX('World Hubbert'!$N$17*(1-(M832/'World Hubbert'!$N$18))*M832,0)</f>
        <v>35.775955555555555</v>
      </c>
      <c r="O832">
        <f t="shared" si="82"/>
        <v>2.7951734187703969E-2</v>
      </c>
      <c r="P832">
        <f t="shared" si="85"/>
        <v>1998.1026929160932</v>
      </c>
      <c r="Q832">
        <f t="shared" si="83"/>
        <v>1998</v>
      </c>
      <c r="R832" s="25">
        <f t="shared" si="86"/>
        <v>35775.955555555556</v>
      </c>
      <c r="S832" s="25">
        <f t="shared" si="87"/>
        <v>0</v>
      </c>
      <c r="W832">
        <f>IF(AND(P832&gt;='World Hubbert'!$N$9,P831&lt;'World Hubbert'!$N$9),'Data 1'!M832,0)</f>
        <v>0</v>
      </c>
      <c r="X832">
        <f>IF(AND(P832&gt;='World Hubbert'!$P$9,P831&lt;'World Hubbert'!$P$9),'Data 1'!M832,0)</f>
        <v>0</v>
      </c>
    </row>
    <row r="833" spans="13:24">
      <c r="M833">
        <f t="shared" si="84"/>
        <v>830</v>
      </c>
      <c r="N833">
        <f>MAX('World Hubbert'!$N$17*(1-(M833/'World Hubbert'!$N$18))*M833,0)</f>
        <v>35.782222222222217</v>
      </c>
      <c r="O833">
        <f t="shared" si="82"/>
        <v>2.7946838901999754E-2</v>
      </c>
      <c r="P833">
        <f t="shared" si="85"/>
        <v>1998.1306397549952</v>
      </c>
      <c r="Q833">
        <f t="shared" si="83"/>
        <v>1998</v>
      </c>
      <c r="R833" s="25">
        <f t="shared" si="86"/>
        <v>35782.222222222219</v>
      </c>
      <c r="S833" s="25">
        <f t="shared" si="87"/>
        <v>0</v>
      </c>
      <c r="W833">
        <f>IF(AND(P833&gt;='World Hubbert'!$N$9,P832&lt;'World Hubbert'!$N$9),'Data 1'!M833,0)</f>
        <v>0</v>
      </c>
      <c r="X833">
        <f>IF(AND(P833&gt;='World Hubbert'!$P$9,P832&lt;'World Hubbert'!$P$9),'Data 1'!M833,0)</f>
        <v>0</v>
      </c>
    </row>
    <row r="834" spans="13:24">
      <c r="M834">
        <f t="shared" si="84"/>
        <v>831</v>
      </c>
      <c r="N834">
        <f>MAX('World Hubbert'!$N$17*(1-(M834/'World Hubbert'!$N$18))*M834,0)</f>
        <v>35.788400000000003</v>
      </c>
      <c r="O834">
        <f t="shared" si="82"/>
        <v>2.7942014731030165E-2</v>
      </c>
      <c r="P834">
        <f t="shared" si="85"/>
        <v>1998.1585817697262</v>
      </c>
      <c r="Q834">
        <f t="shared" si="83"/>
        <v>1998</v>
      </c>
      <c r="R834" s="25">
        <f t="shared" si="86"/>
        <v>35788.400000000001</v>
      </c>
      <c r="S834" s="25">
        <f t="shared" si="87"/>
        <v>0</v>
      </c>
      <c r="W834">
        <f>IF(AND(P834&gt;='World Hubbert'!$N$9,P833&lt;'World Hubbert'!$N$9),'Data 1'!M834,0)</f>
        <v>0</v>
      </c>
      <c r="X834">
        <f>IF(AND(P834&gt;='World Hubbert'!$P$9,P833&lt;'World Hubbert'!$P$9),'Data 1'!M834,0)</f>
        <v>0</v>
      </c>
    </row>
    <row r="835" spans="13:24">
      <c r="M835">
        <f t="shared" si="84"/>
        <v>832</v>
      </c>
      <c r="N835">
        <f>MAX('World Hubbert'!$N$17*(1-(M835/'World Hubbert'!$N$18))*M835,0)</f>
        <v>35.794488888888893</v>
      </c>
      <c r="O835">
        <f t="shared" si="82"/>
        <v>2.7937261602034327E-2</v>
      </c>
      <c r="P835">
        <f t="shared" si="85"/>
        <v>1998.1865190313283</v>
      </c>
      <c r="Q835">
        <f t="shared" si="83"/>
        <v>1998</v>
      </c>
      <c r="R835" s="25">
        <f t="shared" si="86"/>
        <v>35794.488888888889</v>
      </c>
      <c r="S835" s="25">
        <f t="shared" si="87"/>
        <v>0</v>
      </c>
      <c r="W835">
        <f>IF(AND(P835&gt;='World Hubbert'!$N$9,P834&lt;'World Hubbert'!$N$9),'Data 1'!M835,0)</f>
        <v>0</v>
      </c>
      <c r="X835">
        <f>IF(AND(P835&gt;='World Hubbert'!$P$9,P834&lt;'World Hubbert'!$P$9),'Data 1'!M835,0)</f>
        <v>0</v>
      </c>
    </row>
    <row r="836" spans="13:24">
      <c r="M836">
        <f t="shared" si="84"/>
        <v>833</v>
      </c>
      <c r="N836">
        <f>MAX('World Hubbert'!$N$17*(1-(M836/'World Hubbert'!$N$18))*M836,0)</f>
        <v>35.800488888888893</v>
      </c>
      <c r="O836">
        <f t="shared" si="82"/>
        <v>2.7932579443359553E-2</v>
      </c>
      <c r="P836">
        <f t="shared" si="85"/>
        <v>1998.2144516107717</v>
      </c>
      <c r="Q836">
        <f t="shared" si="83"/>
        <v>1998</v>
      </c>
      <c r="R836" s="25">
        <f t="shared" si="86"/>
        <v>35800.488888888896</v>
      </c>
      <c r="S836" s="25">
        <f t="shared" si="87"/>
        <v>0</v>
      </c>
      <c r="W836">
        <f>IF(AND(P836&gt;='World Hubbert'!$N$9,P835&lt;'World Hubbert'!$N$9),'Data 1'!M836,0)</f>
        <v>0</v>
      </c>
      <c r="X836">
        <f>IF(AND(P836&gt;='World Hubbert'!$P$9,P835&lt;'World Hubbert'!$P$9),'Data 1'!M836,0)</f>
        <v>0</v>
      </c>
    </row>
    <row r="837" spans="13:24">
      <c r="M837">
        <f t="shared" si="84"/>
        <v>834</v>
      </c>
      <c r="N837">
        <f>MAX('World Hubbert'!$N$17*(1-(M837/'World Hubbert'!$N$18))*M837,0)</f>
        <v>35.806399999999996</v>
      </c>
      <c r="O837">
        <f t="shared" ref="O837:O900" si="88">1/N837</f>
        <v>2.7927968184458647E-2</v>
      </c>
      <c r="P837">
        <f t="shared" si="85"/>
        <v>1998.2423795789562</v>
      </c>
      <c r="Q837">
        <f t="shared" ref="Q837:Q900" si="89">INT(P837)</f>
        <v>1998</v>
      </c>
      <c r="R837" s="25">
        <f t="shared" si="86"/>
        <v>35806.399999999994</v>
      </c>
      <c r="S837" s="25">
        <f t="shared" si="87"/>
        <v>0</v>
      </c>
      <c r="W837">
        <f>IF(AND(P837&gt;='World Hubbert'!$N$9,P836&lt;'World Hubbert'!$N$9),'Data 1'!M837,0)</f>
        <v>0</v>
      </c>
      <c r="X837">
        <f>IF(AND(P837&gt;='World Hubbert'!$P$9,P836&lt;'World Hubbert'!$P$9),'Data 1'!M837,0)</f>
        <v>0</v>
      </c>
    </row>
    <row r="838" spans="13:24">
      <c r="M838">
        <f t="shared" si="84"/>
        <v>835</v>
      </c>
      <c r="N838">
        <f>MAX('World Hubbert'!$N$17*(1-(M838/'World Hubbert'!$N$18))*M838,0)</f>
        <v>35.812222222222218</v>
      </c>
      <c r="O838">
        <f t="shared" si="88"/>
        <v>2.7923427755887194E-2</v>
      </c>
      <c r="P838">
        <f t="shared" si="85"/>
        <v>1998.2703030067121</v>
      </c>
      <c r="Q838">
        <f t="shared" si="89"/>
        <v>1998</v>
      </c>
      <c r="R838" s="25">
        <f t="shared" si="86"/>
        <v>35812.222222222219</v>
      </c>
      <c r="S838" s="25">
        <f t="shared" si="87"/>
        <v>0</v>
      </c>
      <c r="W838">
        <f>IF(AND(P838&gt;='World Hubbert'!$N$9,P837&lt;'World Hubbert'!$N$9),'Data 1'!M838,0)</f>
        <v>0</v>
      </c>
      <c r="X838">
        <f>IF(AND(P838&gt;='World Hubbert'!$P$9,P837&lt;'World Hubbert'!$P$9),'Data 1'!M838,0)</f>
        <v>0</v>
      </c>
    </row>
    <row r="839" spans="13:24">
      <c r="M839">
        <f t="shared" si="84"/>
        <v>836</v>
      </c>
      <c r="N839">
        <f>MAX('World Hubbert'!$N$17*(1-(M839/'World Hubbert'!$N$18))*M839,0)</f>
        <v>35.817955555555557</v>
      </c>
      <c r="O839">
        <f t="shared" si="88"/>
        <v>2.791895808930096E-2</v>
      </c>
      <c r="P839">
        <f t="shared" si="85"/>
        <v>1998.2982219648013</v>
      </c>
      <c r="Q839">
        <f t="shared" si="89"/>
        <v>1998</v>
      </c>
      <c r="R839" s="25">
        <f t="shared" si="86"/>
        <v>35817.955555555556</v>
      </c>
      <c r="S839" s="25">
        <f t="shared" si="87"/>
        <v>0</v>
      </c>
      <c r="W839">
        <f>IF(AND(P839&gt;='World Hubbert'!$N$9,P838&lt;'World Hubbert'!$N$9),'Data 1'!M839,0)</f>
        <v>0</v>
      </c>
      <c r="X839">
        <f>IF(AND(P839&gt;='World Hubbert'!$P$9,P838&lt;'World Hubbert'!$P$9),'Data 1'!M839,0)</f>
        <v>0</v>
      </c>
    </row>
    <row r="840" spans="13:24">
      <c r="M840">
        <f t="shared" si="84"/>
        <v>837</v>
      </c>
      <c r="N840">
        <f>MAX('World Hubbert'!$N$17*(1-(M840/'World Hubbert'!$N$18))*M840,0)</f>
        <v>35.823599999999999</v>
      </c>
      <c r="O840">
        <f t="shared" si="88"/>
        <v>2.7914559117453299E-2</v>
      </c>
      <c r="P840">
        <f t="shared" si="85"/>
        <v>1998.3261365239189</v>
      </c>
      <c r="Q840">
        <f t="shared" si="89"/>
        <v>1998</v>
      </c>
      <c r="R840" s="25">
        <f t="shared" si="86"/>
        <v>35823.599999999999</v>
      </c>
      <c r="S840" s="25">
        <f t="shared" si="87"/>
        <v>0</v>
      </c>
      <c r="W840">
        <f>IF(AND(P840&gt;='World Hubbert'!$N$9,P839&lt;'World Hubbert'!$N$9),'Data 1'!M840,0)</f>
        <v>0</v>
      </c>
      <c r="X840">
        <f>IF(AND(P840&gt;='World Hubbert'!$P$9,P839&lt;'World Hubbert'!$P$9),'Data 1'!M840,0)</f>
        <v>0</v>
      </c>
    </row>
    <row r="841" spans="13:24">
      <c r="M841">
        <f t="shared" si="84"/>
        <v>838</v>
      </c>
      <c r="N841">
        <f>MAX('World Hubbert'!$N$17*(1-(M841/'World Hubbert'!$N$18))*M841,0)</f>
        <v>35.829155555555559</v>
      </c>
      <c r="O841">
        <f t="shared" si="88"/>
        <v>2.7910230774192586E-2</v>
      </c>
      <c r="P841">
        <f t="shared" si="85"/>
        <v>1998.3540467546932</v>
      </c>
      <c r="Q841">
        <f t="shared" si="89"/>
        <v>1998</v>
      </c>
      <c r="R841" s="25">
        <f t="shared" si="86"/>
        <v>35829.155555555561</v>
      </c>
      <c r="S841" s="25">
        <f t="shared" si="87"/>
        <v>0</v>
      </c>
      <c r="W841">
        <f>IF(AND(P841&gt;='World Hubbert'!$N$9,P840&lt;'World Hubbert'!$N$9),'Data 1'!M841,0)</f>
        <v>0</v>
      </c>
      <c r="X841">
        <f>IF(AND(P841&gt;='World Hubbert'!$P$9,P840&lt;'World Hubbert'!$P$9),'Data 1'!M841,0)</f>
        <v>0</v>
      </c>
    </row>
    <row r="842" spans="13:24">
      <c r="M842">
        <f t="shared" si="84"/>
        <v>839</v>
      </c>
      <c r="N842">
        <f>MAX('World Hubbert'!$N$17*(1-(M842/'World Hubbert'!$N$18))*M842,0)</f>
        <v>35.834622222222222</v>
      </c>
      <c r="O842">
        <f t="shared" si="88"/>
        <v>2.7905972994459734E-2</v>
      </c>
      <c r="P842">
        <f t="shared" si="85"/>
        <v>1998.3819527276876</v>
      </c>
      <c r="Q842">
        <f t="shared" si="89"/>
        <v>1998</v>
      </c>
      <c r="R842" s="25">
        <f t="shared" si="86"/>
        <v>35834.62222222222</v>
      </c>
      <c r="S842" s="25">
        <f t="shared" si="87"/>
        <v>0</v>
      </c>
      <c r="W842">
        <f>IF(AND(P842&gt;='World Hubbert'!$N$9,P841&lt;'World Hubbert'!$N$9),'Data 1'!M842,0)</f>
        <v>0</v>
      </c>
      <c r="X842">
        <f>IF(AND(P842&gt;='World Hubbert'!$P$9,P841&lt;'World Hubbert'!$P$9),'Data 1'!M842,0)</f>
        <v>0</v>
      </c>
    </row>
    <row r="843" spans="13:24">
      <c r="M843">
        <f t="shared" si="84"/>
        <v>840</v>
      </c>
      <c r="N843">
        <f>MAX('World Hubbert'!$N$17*(1-(M843/'World Hubbert'!$N$18))*M843,0)</f>
        <v>35.839999999999996</v>
      </c>
      <c r="O843">
        <f t="shared" si="88"/>
        <v>2.7901785714285716E-2</v>
      </c>
      <c r="P843">
        <f t="shared" si="85"/>
        <v>1998.4098545134018</v>
      </c>
      <c r="Q843">
        <f t="shared" si="89"/>
        <v>1998</v>
      </c>
      <c r="R843" s="25">
        <f t="shared" si="86"/>
        <v>35839.999999999993</v>
      </c>
      <c r="S843" s="25">
        <f t="shared" si="87"/>
        <v>0</v>
      </c>
      <c r="W843">
        <f>IF(AND(P843&gt;='World Hubbert'!$N$9,P842&lt;'World Hubbert'!$N$9),'Data 1'!M843,0)</f>
        <v>0</v>
      </c>
      <c r="X843">
        <f>IF(AND(P843&gt;='World Hubbert'!$P$9,P842&lt;'World Hubbert'!$P$9),'Data 1'!M843,0)</f>
        <v>0</v>
      </c>
    </row>
    <row r="844" spans="13:24">
      <c r="M844">
        <f t="shared" si="84"/>
        <v>841</v>
      </c>
      <c r="N844">
        <f>MAX('World Hubbert'!$N$17*(1-(M844/'World Hubbert'!$N$18))*M844,0)</f>
        <v>35.845288888888888</v>
      </c>
      <c r="O844">
        <f t="shared" si="88"/>
        <v>2.7897668870789157E-2</v>
      </c>
      <c r="P844">
        <f t="shared" si="85"/>
        <v>1998.4377521822726</v>
      </c>
      <c r="Q844">
        <f t="shared" si="89"/>
        <v>1998</v>
      </c>
      <c r="R844" s="25">
        <f t="shared" si="86"/>
        <v>35845.288888888885</v>
      </c>
      <c r="S844" s="25">
        <f t="shared" si="87"/>
        <v>0</v>
      </c>
      <c r="W844">
        <f>IF(AND(P844&gt;='World Hubbert'!$N$9,P843&lt;'World Hubbert'!$N$9),'Data 1'!M844,0)</f>
        <v>0</v>
      </c>
      <c r="X844">
        <f>IF(AND(P844&gt;='World Hubbert'!$P$9,P843&lt;'World Hubbert'!$P$9),'Data 1'!M844,0)</f>
        <v>0</v>
      </c>
    </row>
    <row r="845" spans="13:24">
      <c r="M845">
        <f t="shared" si="84"/>
        <v>842</v>
      </c>
      <c r="N845">
        <f>MAX('World Hubbert'!$N$17*(1-(M845/'World Hubbert'!$N$18))*M845,0)</f>
        <v>35.850488888888883</v>
      </c>
      <c r="O845">
        <f t="shared" si="88"/>
        <v>2.7893622402173971E-2</v>
      </c>
      <c r="P845">
        <f t="shared" si="85"/>
        <v>1998.4656458046748</v>
      </c>
      <c r="Q845">
        <f t="shared" si="89"/>
        <v>1998</v>
      </c>
      <c r="R845" s="25">
        <f t="shared" si="86"/>
        <v>35850.488888888882</v>
      </c>
      <c r="S845" s="25">
        <f t="shared" si="87"/>
        <v>0</v>
      </c>
      <c r="W845">
        <f>IF(AND(P845&gt;='World Hubbert'!$N$9,P844&lt;'World Hubbert'!$N$9),'Data 1'!M845,0)</f>
        <v>0</v>
      </c>
      <c r="X845">
        <f>IF(AND(P845&gt;='World Hubbert'!$P$9,P844&lt;'World Hubbert'!$P$9),'Data 1'!M845,0)</f>
        <v>0</v>
      </c>
    </row>
    <row r="846" spans="13:24">
      <c r="M846">
        <f t="shared" si="84"/>
        <v>843</v>
      </c>
      <c r="N846">
        <f>MAX('World Hubbert'!$N$17*(1-(M846/'World Hubbert'!$N$18))*M846,0)</f>
        <v>35.855600000000003</v>
      </c>
      <c r="O846">
        <f t="shared" si="88"/>
        <v>2.7889646247726992E-2</v>
      </c>
      <c r="P846">
        <f t="shared" si="85"/>
        <v>1998.4935354509225</v>
      </c>
      <c r="Q846">
        <f t="shared" si="89"/>
        <v>1998</v>
      </c>
      <c r="R846" s="25">
        <f t="shared" si="86"/>
        <v>35855.600000000006</v>
      </c>
      <c r="S846" s="25">
        <f t="shared" si="87"/>
        <v>0</v>
      </c>
      <c r="W846">
        <f>IF(AND(P846&gt;='World Hubbert'!$N$9,P845&lt;'World Hubbert'!$N$9),'Data 1'!M846,0)</f>
        <v>0</v>
      </c>
      <c r="X846">
        <f>IF(AND(P846&gt;='World Hubbert'!$P$9,P845&lt;'World Hubbert'!$P$9),'Data 1'!M846,0)</f>
        <v>0</v>
      </c>
    </row>
    <row r="847" spans="13:24">
      <c r="M847">
        <f t="shared" si="84"/>
        <v>844</v>
      </c>
      <c r="N847">
        <f>MAX('World Hubbert'!$N$17*(1-(M847/'World Hubbert'!$N$18))*M847,0)</f>
        <v>35.860622222222219</v>
      </c>
      <c r="O847">
        <f t="shared" si="88"/>
        <v>2.7885740347815744E-2</v>
      </c>
      <c r="P847">
        <f t="shared" si="85"/>
        <v>1998.5214211912703</v>
      </c>
      <c r="Q847">
        <f t="shared" si="89"/>
        <v>1998</v>
      </c>
      <c r="R847" s="25">
        <f t="shared" si="86"/>
        <v>35860.62222222222</v>
      </c>
      <c r="S847" s="25">
        <f t="shared" si="87"/>
        <v>0</v>
      </c>
      <c r="W847">
        <f>IF(AND(P847&gt;='World Hubbert'!$N$9,P846&lt;'World Hubbert'!$N$9),'Data 1'!M847,0)</f>
        <v>0</v>
      </c>
      <c r="X847">
        <f>IF(AND(P847&gt;='World Hubbert'!$P$9,P846&lt;'World Hubbert'!$P$9),'Data 1'!M847,0)</f>
        <v>0</v>
      </c>
    </row>
    <row r="848" spans="13:24">
      <c r="M848">
        <f t="shared" si="84"/>
        <v>845</v>
      </c>
      <c r="N848">
        <f>MAX('World Hubbert'!$N$17*(1-(M848/'World Hubbert'!$N$18))*M848,0)</f>
        <v>35.865555555555552</v>
      </c>
      <c r="O848">
        <f t="shared" si="88"/>
        <v>2.7881904643886121E-2</v>
      </c>
      <c r="P848">
        <f t="shared" si="85"/>
        <v>1998.5493030959142</v>
      </c>
      <c r="Q848">
        <f t="shared" si="89"/>
        <v>1998</v>
      </c>
      <c r="R848" s="25">
        <f t="shared" si="86"/>
        <v>35865.555555555555</v>
      </c>
      <c r="S848" s="25">
        <f t="shared" si="87"/>
        <v>0</v>
      </c>
      <c r="W848">
        <f>IF(AND(P848&gt;='World Hubbert'!$N$9,P847&lt;'World Hubbert'!$N$9),'Data 1'!M848,0)</f>
        <v>0</v>
      </c>
      <c r="X848">
        <f>IF(AND(P848&gt;='World Hubbert'!$P$9,P847&lt;'World Hubbert'!$P$9),'Data 1'!M848,0)</f>
        <v>0</v>
      </c>
    </row>
    <row r="849" spans="13:24">
      <c r="M849">
        <f t="shared" si="84"/>
        <v>846</v>
      </c>
      <c r="N849">
        <f>MAX('World Hubbert'!$N$17*(1-(M849/'World Hubbert'!$N$18))*M849,0)</f>
        <v>35.870400000000004</v>
      </c>
      <c r="O849">
        <f t="shared" si="88"/>
        <v>2.7878139078460231E-2</v>
      </c>
      <c r="P849">
        <f t="shared" si="85"/>
        <v>1998.5771812349926</v>
      </c>
      <c r="Q849">
        <f t="shared" si="89"/>
        <v>1998</v>
      </c>
      <c r="R849" s="25">
        <f t="shared" si="86"/>
        <v>35870.400000000001</v>
      </c>
      <c r="S849" s="25">
        <f t="shared" si="87"/>
        <v>0</v>
      </c>
      <c r="W849">
        <f>IF(AND(P849&gt;='World Hubbert'!$N$9,P848&lt;'World Hubbert'!$N$9),'Data 1'!M849,0)</f>
        <v>0</v>
      </c>
      <c r="X849">
        <f>IF(AND(P849&gt;='World Hubbert'!$P$9,P848&lt;'World Hubbert'!$P$9),'Data 1'!M849,0)</f>
        <v>0</v>
      </c>
    </row>
    <row r="850" spans="13:24">
      <c r="M850">
        <f t="shared" si="84"/>
        <v>847</v>
      </c>
      <c r="N850">
        <f>MAX('World Hubbert'!$N$17*(1-(M850/'World Hubbert'!$N$18))*M850,0)</f>
        <v>35.875155555555551</v>
      </c>
      <c r="O850">
        <f t="shared" si="88"/>
        <v>2.7874443595134239E-2</v>
      </c>
      <c r="P850">
        <f t="shared" si="85"/>
        <v>1998.6050556785879</v>
      </c>
      <c r="Q850">
        <f t="shared" si="89"/>
        <v>1998</v>
      </c>
      <c r="R850" s="25">
        <f t="shared" si="86"/>
        <v>35875.155555555553</v>
      </c>
      <c r="S850" s="25">
        <f t="shared" si="87"/>
        <v>0</v>
      </c>
      <c r="W850">
        <f>IF(AND(P850&gt;='World Hubbert'!$N$9,P849&lt;'World Hubbert'!$N$9),'Data 1'!M850,0)</f>
        <v>0</v>
      </c>
      <c r="X850">
        <f>IF(AND(P850&gt;='World Hubbert'!$P$9,P849&lt;'World Hubbert'!$P$9),'Data 1'!M850,0)</f>
        <v>0</v>
      </c>
    </row>
    <row r="851" spans="13:24">
      <c r="M851">
        <f t="shared" si="84"/>
        <v>848</v>
      </c>
      <c r="N851">
        <f>MAX('World Hubbert'!$N$17*(1-(M851/'World Hubbert'!$N$18))*M851,0)</f>
        <v>35.879822222222231</v>
      </c>
      <c r="O851">
        <f t="shared" si="88"/>
        <v>2.7870818138576177E-2</v>
      </c>
      <c r="P851">
        <f t="shared" si="85"/>
        <v>1998.6329264967264</v>
      </c>
      <c r="Q851">
        <f t="shared" si="89"/>
        <v>1998</v>
      </c>
      <c r="R851" s="25">
        <f t="shared" si="86"/>
        <v>35879.822222222232</v>
      </c>
      <c r="S851" s="25">
        <f t="shared" si="87"/>
        <v>0</v>
      </c>
      <c r="W851">
        <f>IF(AND(P851&gt;='World Hubbert'!$N$9,P850&lt;'World Hubbert'!$N$9),'Data 1'!M851,0)</f>
        <v>0</v>
      </c>
      <c r="X851">
        <f>IF(AND(P851&gt;='World Hubbert'!$P$9,P850&lt;'World Hubbert'!$P$9),'Data 1'!M851,0)</f>
        <v>0</v>
      </c>
    </row>
    <row r="852" spans="13:24">
      <c r="M852">
        <f t="shared" si="84"/>
        <v>849</v>
      </c>
      <c r="N852">
        <f>MAX('World Hubbert'!$N$17*(1-(M852/'World Hubbert'!$N$18))*M852,0)</f>
        <v>35.884399999999999</v>
      </c>
      <c r="O852">
        <f t="shared" si="88"/>
        <v>2.7867262654523973E-2</v>
      </c>
      <c r="P852">
        <f t="shared" si="85"/>
        <v>1998.660793759381</v>
      </c>
      <c r="Q852">
        <f t="shared" si="89"/>
        <v>1998</v>
      </c>
      <c r="R852" s="25">
        <f t="shared" si="86"/>
        <v>35884.400000000001</v>
      </c>
      <c r="S852" s="25">
        <f t="shared" si="87"/>
        <v>0</v>
      </c>
      <c r="W852">
        <f>IF(AND(P852&gt;='World Hubbert'!$N$9,P851&lt;'World Hubbert'!$N$9),'Data 1'!M852,0)</f>
        <v>0</v>
      </c>
      <c r="X852">
        <f>IF(AND(P852&gt;='World Hubbert'!$P$9,P851&lt;'World Hubbert'!$P$9),'Data 1'!M852,0)</f>
        <v>0</v>
      </c>
    </row>
    <row r="853" spans="13:24">
      <c r="M853">
        <f t="shared" si="84"/>
        <v>850</v>
      </c>
      <c r="N853">
        <f>MAX('World Hubbert'!$N$17*(1-(M853/'World Hubbert'!$N$18))*M853,0)</f>
        <v>35.888888888888893</v>
      </c>
      <c r="O853">
        <f t="shared" si="88"/>
        <v>2.7863777089783277E-2</v>
      </c>
      <c r="P853">
        <f t="shared" si="85"/>
        <v>1998.6886575364708</v>
      </c>
      <c r="Q853">
        <f t="shared" si="89"/>
        <v>1998</v>
      </c>
      <c r="R853" s="25">
        <f t="shared" si="86"/>
        <v>35888.888888888891</v>
      </c>
      <c r="S853" s="25">
        <f t="shared" si="87"/>
        <v>0</v>
      </c>
      <c r="W853">
        <f>IF(AND(P853&gt;='World Hubbert'!$N$9,P852&lt;'World Hubbert'!$N$9),'Data 1'!M853,0)</f>
        <v>0</v>
      </c>
      <c r="X853">
        <f>IF(AND(P853&gt;='World Hubbert'!$P$9,P852&lt;'World Hubbert'!$P$9),'Data 1'!M853,0)</f>
        <v>0</v>
      </c>
    </row>
    <row r="854" spans="13:24">
      <c r="M854">
        <f t="shared" si="84"/>
        <v>851</v>
      </c>
      <c r="N854">
        <f>MAX('World Hubbert'!$N$17*(1-(M854/'World Hubbert'!$N$18))*M854,0)</f>
        <v>35.89328888888889</v>
      </c>
      <c r="O854">
        <f t="shared" si="88"/>
        <v>2.7860361392225596E-2</v>
      </c>
      <c r="P854">
        <f t="shared" si="85"/>
        <v>1998.716517897863</v>
      </c>
      <c r="Q854">
        <f t="shared" si="89"/>
        <v>1998</v>
      </c>
      <c r="R854" s="25">
        <f t="shared" si="86"/>
        <v>35893.288888888892</v>
      </c>
      <c r="S854" s="25">
        <f t="shared" si="87"/>
        <v>0</v>
      </c>
      <c r="W854">
        <f>IF(AND(P854&gt;='World Hubbert'!$N$9,P853&lt;'World Hubbert'!$N$9),'Data 1'!M854,0)</f>
        <v>0</v>
      </c>
      <c r="X854">
        <f>IF(AND(P854&gt;='World Hubbert'!$P$9,P853&lt;'World Hubbert'!$P$9),'Data 1'!M854,0)</f>
        <v>0</v>
      </c>
    </row>
    <row r="855" spans="13:24">
      <c r="M855">
        <f t="shared" si="84"/>
        <v>852</v>
      </c>
      <c r="N855">
        <f>MAX('World Hubbert'!$N$17*(1-(M855/'World Hubbert'!$N$18))*M855,0)</f>
        <v>35.897599999999997</v>
      </c>
      <c r="O855">
        <f t="shared" si="88"/>
        <v>2.7857015510786239E-2</v>
      </c>
      <c r="P855">
        <f t="shared" si="85"/>
        <v>1998.7443749133738</v>
      </c>
      <c r="Q855">
        <f t="shared" si="89"/>
        <v>1998</v>
      </c>
      <c r="R855" s="25">
        <f t="shared" si="86"/>
        <v>35897.599999999999</v>
      </c>
      <c r="S855" s="25">
        <f t="shared" si="87"/>
        <v>0</v>
      </c>
      <c r="W855">
        <f>IF(AND(P855&gt;='World Hubbert'!$N$9,P854&lt;'World Hubbert'!$N$9),'Data 1'!M855,0)</f>
        <v>0</v>
      </c>
      <c r="X855">
        <f>IF(AND(P855&gt;='World Hubbert'!$P$9,P854&lt;'World Hubbert'!$P$9),'Data 1'!M855,0)</f>
        <v>0</v>
      </c>
    </row>
    <row r="856" spans="13:24">
      <c r="M856">
        <f t="shared" si="84"/>
        <v>853</v>
      </c>
      <c r="N856">
        <f>MAX('World Hubbert'!$N$17*(1-(M856/'World Hubbert'!$N$18))*M856,0)</f>
        <v>35.901822222222222</v>
      </c>
      <c r="O856">
        <f t="shared" si="88"/>
        <v>2.7853739395462439E-2</v>
      </c>
      <c r="P856">
        <f t="shared" si="85"/>
        <v>1998.7722286527692</v>
      </c>
      <c r="Q856">
        <f t="shared" si="89"/>
        <v>1998</v>
      </c>
      <c r="R856" s="25">
        <f t="shared" si="86"/>
        <v>35901.822222222225</v>
      </c>
      <c r="S856" s="25">
        <f t="shared" si="87"/>
        <v>0</v>
      </c>
      <c r="W856">
        <f>IF(AND(P856&gt;='World Hubbert'!$N$9,P855&lt;'World Hubbert'!$N$9),'Data 1'!M856,0)</f>
        <v>0</v>
      </c>
      <c r="X856">
        <f>IF(AND(P856&gt;='World Hubbert'!$P$9,P855&lt;'World Hubbert'!$P$9),'Data 1'!M856,0)</f>
        <v>0</v>
      </c>
    </row>
    <row r="857" spans="13:24">
      <c r="M857">
        <f t="shared" si="84"/>
        <v>854</v>
      </c>
      <c r="N857">
        <f>MAX('World Hubbert'!$N$17*(1-(M857/'World Hubbert'!$N$18))*M857,0)</f>
        <v>35.905955555555558</v>
      </c>
      <c r="O857">
        <f t="shared" si="88"/>
        <v>2.7850532997311495E-2</v>
      </c>
      <c r="P857">
        <f t="shared" si="85"/>
        <v>1998.8000791857664</v>
      </c>
      <c r="Q857">
        <f t="shared" si="89"/>
        <v>1998</v>
      </c>
      <c r="R857" s="25">
        <f t="shared" si="86"/>
        <v>35905.955555555556</v>
      </c>
      <c r="S857" s="25">
        <f t="shared" si="87"/>
        <v>0</v>
      </c>
      <c r="W857">
        <f>IF(AND(P857&gt;='World Hubbert'!$N$9,P856&lt;'World Hubbert'!$N$9),'Data 1'!M857,0)</f>
        <v>0</v>
      </c>
      <c r="X857">
        <f>IF(AND(P857&gt;='World Hubbert'!$P$9,P856&lt;'World Hubbert'!$P$9),'Data 1'!M857,0)</f>
        <v>0</v>
      </c>
    </row>
    <row r="858" spans="13:24">
      <c r="M858">
        <f t="shared" si="84"/>
        <v>855</v>
      </c>
      <c r="N858">
        <f>MAX('World Hubbert'!$N$17*(1-(M858/'World Hubbert'!$N$18))*M858,0)</f>
        <v>35.910000000000004</v>
      </c>
      <c r="O858">
        <f t="shared" si="88"/>
        <v>2.7847396268448898E-2</v>
      </c>
      <c r="P858">
        <f t="shared" si="85"/>
        <v>1998.8279265820349</v>
      </c>
      <c r="Q858">
        <f t="shared" si="89"/>
        <v>1998</v>
      </c>
      <c r="R858" s="25">
        <f t="shared" si="86"/>
        <v>35910.000000000007</v>
      </c>
      <c r="S858" s="25">
        <f t="shared" si="87"/>
        <v>0</v>
      </c>
      <c r="W858">
        <f>IF(AND(P858&gt;='World Hubbert'!$N$9,P857&lt;'World Hubbert'!$N$9),'Data 1'!M858,0)</f>
        <v>0</v>
      </c>
      <c r="X858">
        <f>IF(AND(P858&gt;='World Hubbert'!$P$9,P857&lt;'World Hubbert'!$P$9),'Data 1'!M858,0)</f>
        <v>0</v>
      </c>
    </row>
    <row r="859" spans="13:24">
      <c r="M859">
        <f t="shared" si="84"/>
        <v>856</v>
      </c>
      <c r="N859">
        <f>MAX('World Hubbert'!$N$17*(1-(M859/'World Hubbert'!$N$18))*M859,0)</f>
        <v>35.91395555555556</v>
      </c>
      <c r="O859">
        <f t="shared" si="88"/>
        <v>2.7844329162046568E-2</v>
      </c>
      <c r="P859">
        <f t="shared" si="85"/>
        <v>1998.8557709111969</v>
      </c>
      <c r="Q859">
        <f t="shared" si="89"/>
        <v>1998</v>
      </c>
      <c r="R859" s="25">
        <f t="shared" si="86"/>
        <v>35913.955555555563</v>
      </c>
      <c r="S859" s="25">
        <f t="shared" si="87"/>
        <v>0</v>
      </c>
      <c r="W859">
        <f>IF(AND(P859&gt;='World Hubbert'!$N$9,P858&lt;'World Hubbert'!$N$9),'Data 1'!M859,0)</f>
        <v>0</v>
      </c>
      <c r="X859">
        <f>IF(AND(P859&gt;='World Hubbert'!$P$9,P858&lt;'World Hubbert'!$P$9),'Data 1'!M859,0)</f>
        <v>0</v>
      </c>
    </row>
    <row r="860" spans="13:24">
      <c r="M860">
        <f t="shared" si="84"/>
        <v>857</v>
      </c>
      <c r="N860">
        <f>MAX('World Hubbert'!$N$17*(1-(M860/'World Hubbert'!$N$18))*M860,0)</f>
        <v>35.91782222222222</v>
      </c>
      <c r="O860">
        <f t="shared" si="88"/>
        <v>2.7841331632331087E-2</v>
      </c>
      <c r="P860">
        <f t="shared" si="85"/>
        <v>1998.8836122428293</v>
      </c>
      <c r="Q860">
        <f t="shared" si="89"/>
        <v>1998</v>
      </c>
      <c r="R860" s="25">
        <f t="shared" si="86"/>
        <v>35917.822222222218</v>
      </c>
      <c r="S860" s="25">
        <f t="shared" si="87"/>
        <v>0</v>
      </c>
      <c r="W860">
        <f>IF(AND(P860&gt;='World Hubbert'!$N$9,P859&lt;'World Hubbert'!$N$9),'Data 1'!M860,0)</f>
        <v>0</v>
      </c>
      <c r="X860">
        <f>IF(AND(P860&gt;='World Hubbert'!$P$9,P859&lt;'World Hubbert'!$P$9),'Data 1'!M860,0)</f>
        <v>0</v>
      </c>
    </row>
    <row r="861" spans="13:24">
      <c r="M861">
        <f t="shared" si="84"/>
        <v>858</v>
      </c>
      <c r="N861">
        <f>MAX('World Hubbert'!$N$17*(1-(M861/'World Hubbert'!$N$18))*M861,0)</f>
        <v>35.921599999999998</v>
      </c>
      <c r="O861">
        <f t="shared" si="88"/>
        <v>2.7838403634581978E-2</v>
      </c>
      <c r="P861">
        <f t="shared" si="85"/>
        <v>1998.9114506464639</v>
      </c>
      <c r="Q861">
        <f t="shared" si="89"/>
        <v>1998</v>
      </c>
      <c r="R861" s="25">
        <f t="shared" si="86"/>
        <v>35921.599999999999</v>
      </c>
      <c r="S861" s="25">
        <f t="shared" si="87"/>
        <v>0</v>
      </c>
      <c r="W861">
        <f>IF(AND(P861&gt;='World Hubbert'!$N$9,P860&lt;'World Hubbert'!$N$9),'Data 1'!M861,0)</f>
        <v>0</v>
      </c>
      <c r="X861">
        <f>IF(AND(P861&gt;='World Hubbert'!$P$9,P860&lt;'World Hubbert'!$P$9),'Data 1'!M861,0)</f>
        <v>0</v>
      </c>
    </row>
    <row r="862" spans="13:24">
      <c r="M862">
        <f t="shared" si="84"/>
        <v>859</v>
      </c>
      <c r="N862">
        <f>MAX('World Hubbert'!$N$17*(1-(M862/'World Hubbert'!$N$18))*M862,0)</f>
        <v>35.925288888888893</v>
      </c>
      <c r="O862">
        <f t="shared" si="88"/>
        <v>2.7835545125130052E-2</v>
      </c>
      <c r="P862">
        <f t="shared" si="85"/>
        <v>1998.939286191589</v>
      </c>
      <c r="Q862">
        <f t="shared" si="89"/>
        <v>1998</v>
      </c>
      <c r="R862" s="25">
        <f t="shared" si="86"/>
        <v>35925.288888888892</v>
      </c>
      <c r="S862" s="25">
        <f t="shared" si="87"/>
        <v>0</v>
      </c>
      <c r="W862">
        <f>IF(AND(P862&gt;='World Hubbert'!$N$9,P861&lt;'World Hubbert'!$N$9),'Data 1'!M862,0)</f>
        <v>0</v>
      </c>
      <c r="X862">
        <f>IF(AND(P862&gt;='World Hubbert'!$P$9,P861&lt;'World Hubbert'!$P$9),'Data 1'!M862,0)</f>
        <v>0</v>
      </c>
    </row>
    <row r="863" spans="13:24">
      <c r="M863">
        <f t="shared" si="84"/>
        <v>860</v>
      </c>
      <c r="N863">
        <f>MAX('World Hubbert'!$N$17*(1-(M863/'World Hubbert'!$N$18))*M863,0)</f>
        <v>35.928888888888885</v>
      </c>
      <c r="O863">
        <f t="shared" si="88"/>
        <v>2.7832756061355768E-2</v>
      </c>
      <c r="P863">
        <f t="shared" si="85"/>
        <v>1998.9671189476503</v>
      </c>
      <c r="Q863">
        <f t="shared" si="89"/>
        <v>1998</v>
      </c>
      <c r="R863" s="25">
        <f t="shared" si="86"/>
        <v>35928.888888888883</v>
      </c>
      <c r="S863" s="25">
        <f t="shared" si="87"/>
        <v>0</v>
      </c>
      <c r="W863">
        <f>IF(AND(P863&gt;='World Hubbert'!$N$9,P862&lt;'World Hubbert'!$N$9),'Data 1'!M863,0)</f>
        <v>0</v>
      </c>
      <c r="X863">
        <f>IF(AND(P863&gt;='World Hubbert'!$P$9,P862&lt;'World Hubbert'!$P$9),'Data 1'!M863,0)</f>
        <v>0</v>
      </c>
    </row>
    <row r="864" spans="13:24">
      <c r="M864">
        <f t="shared" si="84"/>
        <v>861</v>
      </c>
      <c r="N864">
        <f>MAX('World Hubbert'!$N$17*(1-(M864/'World Hubbert'!$N$18))*M864,0)</f>
        <v>35.932400000000001</v>
      </c>
      <c r="O864">
        <f t="shared" si="88"/>
        <v>2.7830036401687613E-2</v>
      </c>
      <c r="P864">
        <f t="shared" si="85"/>
        <v>1998.9949489840519</v>
      </c>
      <c r="Q864">
        <f t="shared" si="89"/>
        <v>1998</v>
      </c>
      <c r="R864" s="25">
        <f t="shared" si="86"/>
        <v>35932.400000000001</v>
      </c>
      <c r="S864" s="25">
        <f t="shared" si="87"/>
        <v>0</v>
      </c>
      <c r="W864">
        <f>IF(AND(P864&gt;='World Hubbert'!$N$9,P863&lt;'World Hubbert'!$N$9),'Data 1'!M864,0)</f>
        <v>0</v>
      </c>
      <c r="X864">
        <f>IF(AND(P864&gt;='World Hubbert'!$P$9,P863&lt;'World Hubbert'!$P$9),'Data 1'!M864,0)</f>
        <v>0</v>
      </c>
    </row>
    <row r="865" spans="13:24">
      <c r="M865">
        <f t="shared" si="84"/>
        <v>862</v>
      </c>
      <c r="N865">
        <f>MAX('World Hubbert'!$N$17*(1-(M865/'World Hubbert'!$N$18))*M865,0)</f>
        <v>35.935822222222221</v>
      </c>
      <c r="O865">
        <f t="shared" si="88"/>
        <v>2.7827386105600604E-2</v>
      </c>
      <c r="P865">
        <f t="shared" si="85"/>
        <v>1999.0227763701575</v>
      </c>
      <c r="Q865">
        <f t="shared" si="89"/>
        <v>1999</v>
      </c>
      <c r="R865" s="25">
        <f t="shared" si="86"/>
        <v>35935.822222222218</v>
      </c>
      <c r="S865" s="25">
        <f t="shared" si="87"/>
        <v>0</v>
      </c>
      <c r="W865">
        <f>IF(AND(P865&gt;='World Hubbert'!$N$9,P864&lt;'World Hubbert'!$N$9),'Data 1'!M865,0)</f>
        <v>0</v>
      </c>
      <c r="X865">
        <f>IF(AND(P865&gt;='World Hubbert'!$P$9,P864&lt;'World Hubbert'!$P$9),'Data 1'!M865,0)</f>
        <v>0</v>
      </c>
    </row>
    <row r="866" spans="13:24">
      <c r="M866">
        <f t="shared" si="84"/>
        <v>863</v>
      </c>
      <c r="N866">
        <f>MAX('World Hubbert'!$N$17*(1-(M866/'World Hubbert'!$N$18))*M866,0)</f>
        <v>35.939155555555551</v>
      </c>
      <c r="O866">
        <f t="shared" si="88"/>
        <v>2.7824805133614718E-2</v>
      </c>
      <c r="P866">
        <f t="shared" si="85"/>
        <v>1999.0506011752911</v>
      </c>
      <c r="Q866">
        <f t="shared" si="89"/>
        <v>1999</v>
      </c>
      <c r="R866" s="25">
        <f t="shared" si="86"/>
        <v>35939.155555555553</v>
      </c>
      <c r="S866" s="25">
        <f t="shared" si="87"/>
        <v>0</v>
      </c>
      <c r="W866">
        <f>IF(AND(P866&gt;='World Hubbert'!$N$9,P865&lt;'World Hubbert'!$N$9),'Data 1'!M866,0)</f>
        <v>0</v>
      </c>
      <c r="X866">
        <f>IF(AND(P866&gt;='World Hubbert'!$P$9,P865&lt;'World Hubbert'!$P$9),'Data 1'!M866,0)</f>
        <v>0</v>
      </c>
    </row>
    <row r="867" spans="13:24">
      <c r="M867">
        <f t="shared" si="84"/>
        <v>864</v>
      </c>
      <c r="N867">
        <f>MAX('World Hubbert'!$N$17*(1-(M867/'World Hubbert'!$N$18))*M867,0)</f>
        <v>35.942400000000006</v>
      </c>
      <c r="O867">
        <f t="shared" si="88"/>
        <v>2.7822293447293443E-2</v>
      </c>
      <c r="P867">
        <f t="shared" si="85"/>
        <v>1999.0784234687385</v>
      </c>
      <c r="Q867">
        <f t="shared" si="89"/>
        <v>1999</v>
      </c>
      <c r="R867" s="25">
        <f t="shared" si="86"/>
        <v>35942.400000000009</v>
      </c>
      <c r="S867" s="25">
        <f t="shared" si="87"/>
        <v>0</v>
      </c>
      <c r="W867">
        <f>IF(AND(P867&gt;='World Hubbert'!$N$9,P866&lt;'World Hubbert'!$N$9),'Data 1'!M867,0)</f>
        <v>0</v>
      </c>
      <c r="X867">
        <f>IF(AND(P867&gt;='World Hubbert'!$P$9,P866&lt;'World Hubbert'!$P$9),'Data 1'!M867,0)</f>
        <v>0</v>
      </c>
    </row>
    <row r="868" spans="13:24">
      <c r="M868">
        <f t="shared" si="84"/>
        <v>865</v>
      </c>
      <c r="N868">
        <f>MAX('World Hubbert'!$N$17*(1-(M868/'World Hubbert'!$N$18))*M868,0)</f>
        <v>35.945555555555551</v>
      </c>
      <c r="O868">
        <f t="shared" si="88"/>
        <v>2.7819851009242377E-2</v>
      </c>
      <c r="P868">
        <f t="shared" si="85"/>
        <v>1999.1062433197478</v>
      </c>
      <c r="Q868">
        <f t="shared" si="89"/>
        <v>1999</v>
      </c>
      <c r="R868" s="25">
        <f t="shared" si="86"/>
        <v>35945.555555555547</v>
      </c>
      <c r="S868" s="25">
        <f t="shared" si="87"/>
        <v>0</v>
      </c>
      <c r="W868">
        <f>IF(AND(P868&gt;='World Hubbert'!$N$9,P867&lt;'World Hubbert'!$N$9),'Data 1'!M868,0)</f>
        <v>0</v>
      </c>
      <c r="X868">
        <f>IF(AND(P868&gt;='World Hubbert'!$P$9,P867&lt;'World Hubbert'!$P$9),'Data 1'!M868,0)</f>
        <v>0</v>
      </c>
    </row>
    <row r="869" spans="13:24">
      <c r="M869">
        <f t="shared" si="84"/>
        <v>866</v>
      </c>
      <c r="N869">
        <f>MAX('World Hubbert'!$N$17*(1-(M869/'World Hubbert'!$N$18))*M869,0)</f>
        <v>35.948622222222227</v>
      </c>
      <c r="O869">
        <f t="shared" si="88"/>
        <v>2.7817477783107742E-2</v>
      </c>
      <c r="P869">
        <f t="shared" si="85"/>
        <v>1999.134060797531</v>
      </c>
      <c r="Q869">
        <f t="shared" si="89"/>
        <v>1999</v>
      </c>
      <c r="R869" s="25">
        <f t="shared" si="86"/>
        <v>35948.622222222228</v>
      </c>
      <c r="S869" s="25">
        <f t="shared" si="87"/>
        <v>0</v>
      </c>
      <c r="W869">
        <f>IF(AND(P869&gt;='World Hubbert'!$N$9,P868&lt;'World Hubbert'!$N$9),'Data 1'!M869,0)</f>
        <v>0</v>
      </c>
      <c r="X869">
        <f>IF(AND(P869&gt;='World Hubbert'!$P$9,P868&lt;'World Hubbert'!$P$9),'Data 1'!M869,0)</f>
        <v>0</v>
      </c>
    </row>
    <row r="870" spans="13:24">
      <c r="M870">
        <f t="shared" si="84"/>
        <v>867</v>
      </c>
      <c r="N870">
        <f>MAX('World Hubbert'!$N$17*(1-(M870/'World Hubbert'!$N$18))*M870,0)</f>
        <v>35.951599999999999</v>
      </c>
      <c r="O870">
        <f t="shared" si="88"/>
        <v>2.781517373357514E-2</v>
      </c>
      <c r="P870">
        <f t="shared" si="85"/>
        <v>1999.1618759712646</v>
      </c>
      <c r="Q870">
        <f t="shared" si="89"/>
        <v>1999</v>
      </c>
      <c r="R870" s="25">
        <f t="shared" si="86"/>
        <v>35951.599999999999</v>
      </c>
      <c r="S870" s="25">
        <f t="shared" si="87"/>
        <v>0</v>
      </c>
      <c r="W870">
        <f>IF(AND(P870&gt;='World Hubbert'!$N$9,P869&lt;'World Hubbert'!$N$9),'Data 1'!M870,0)</f>
        <v>0</v>
      </c>
      <c r="X870">
        <f>IF(AND(P870&gt;='World Hubbert'!$P$9,P869&lt;'World Hubbert'!$P$9),'Data 1'!M870,0)</f>
        <v>0</v>
      </c>
    </row>
    <row r="871" spans="13:24">
      <c r="M871">
        <f t="shared" si="84"/>
        <v>868</v>
      </c>
      <c r="N871">
        <f>MAX('World Hubbert'!$N$17*(1-(M871/'World Hubbert'!$N$18))*M871,0)</f>
        <v>35.954488888888889</v>
      </c>
      <c r="O871">
        <f t="shared" si="88"/>
        <v>2.781293882636815E-2</v>
      </c>
      <c r="P871">
        <f t="shared" si="85"/>
        <v>1999.189688910091</v>
      </c>
      <c r="Q871">
        <f t="shared" si="89"/>
        <v>1999</v>
      </c>
      <c r="R871" s="25">
        <f t="shared" si="86"/>
        <v>35954.488888888889</v>
      </c>
      <c r="S871" s="25">
        <f t="shared" si="87"/>
        <v>0</v>
      </c>
      <c r="W871">
        <f>IF(AND(P871&gt;='World Hubbert'!$N$9,P870&lt;'World Hubbert'!$N$9),'Data 1'!M871,0)</f>
        <v>0</v>
      </c>
      <c r="X871">
        <f>IF(AND(P871&gt;='World Hubbert'!$P$9,P870&lt;'World Hubbert'!$P$9),'Data 1'!M871,0)</f>
        <v>0</v>
      </c>
    </row>
    <row r="872" spans="13:24">
      <c r="M872">
        <f t="shared" si="84"/>
        <v>869</v>
      </c>
      <c r="N872">
        <f>MAX('World Hubbert'!$N$17*(1-(M872/'World Hubbert'!$N$18))*M872,0)</f>
        <v>35.957288888888897</v>
      </c>
      <c r="O872">
        <f t="shared" si="88"/>
        <v>2.7810773028247086E-2</v>
      </c>
      <c r="P872">
        <f t="shared" si="85"/>
        <v>1999.2174996831193</v>
      </c>
      <c r="Q872">
        <f t="shared" si="89"/>
        <v>1999</v>
      </c>
      <c r="R872" s="25">
        <f t="shared" si="86"/>
        <v>35957.288888888899</v>
      </c>
      <c r="S872" s="25">
        <f t="shared" si="87"/>
        <v>0</v>
      </c>
      <c r="W872">
        <f>IF(AND(P872&gt;='World Hubbert'!$N$9,P871&lt;'World Hubbert'!$N$9),'Data 1'!M872,0)</f>
        <v>0</v>
      </c>
      <c r="X872">
        <f>IF(AND(P872&gt;='World Hubbert'!$P$9,P871&lt;'World Hubbert'!$P$9),'Data 1'!M872,0)</f>
        <v>0</v>
      </c>
    </row>
    <row r="873" spans="13:24">
      <c r="M873">
        <f t="shared" si="84"/>
        <v>870</v>
      </c>
      <c r="N873">
        <f>MAX('World Hubbert'!$N$17*(1-(M873/'World Hubbert'!$N$18))*M873,0)</f>
        <v>35.959999999999994</v>
      </c>
      <c r="O873">
        <f t="shared" si="88"/>
        <v>2.7808676307007792E-2</v>
      </c>
      <c r="P873">
        <f t="shared" si="85"/>
        <v>1999.2453083594262</v>
      </c>
      <c r="Q873">
        <f t="shared" si="89"/>
        <v>1999</v>
      </c>
      <c r="R873" s="25">
        <f t="shared" si="86"/>
        <v>35959.999999999993</v>
      </c>
      <c r="S873" s="25">
        <f t="shared" si="87"/>
        <v>0</v>
      </c>
      <c r="W873">
        <f>IF(AND(P873&gt;='World Hubbert'!$N$9,P872&lt;'World Hubbert'!$N$9),'Data 1'!M873,0)</f>
        <v>0</v>
      </c>
      <c r="X873">
        <f>IF(AND(P873&gt;='World Hubbert'!$P$9,P872&lt;'World Hubbert'!$P$9),'Data 1'!M873,0)</f>
        <v>0</v>
      </c>
    </row>
    <row r="874" spans="13:24">
      <c r="M874">
        <f t="shared" si="84"/>
        <v>871</v>
      </c>
      <c r="N874">
        <f>MAX('World Hubbert'!$N$17*(1-(M874/'World Hubbert'!$N$18))*M874,0)</f>
        <v>35.96262222222223</v>
      </c>
      <c r="O874">
        <f t="shared" si="88"/>
        <v>2.7806648631480333E-2</v>
      </c>
      <c r="P874">
        <f t="shared" si="85"/>
        <v>1999.2731150080576</v>
      </c>
      <c r="Q874">
        <f t="shared" si="89"/>
        <v>1999</v>
      </c>
      <c r="R874" s="25">
        <f t="shared" si="86"/>
        <v>35962.622222222228</v>
      </c>
      <c r="S874" s="25">
        <f t="shared" si="87"/>
        <v>0</v>
      </c>
      <c r="W874">
        <f>IF(AND(P874&gt;='World Hubbert'!$N$9,P873&lt;'World Hubbert'!$N$9),'Data 1'!M874,0)</f>
        <v>0</v>
      </c>
      <c r="X874">
        <f>IF(AND(P874&gt;='World Hubbert'!$P$9,P873&lt;'World Hubbert'!$P$9),'Data 1'!M874,0)</f>
        <v>0</v>
      </c>
    </row>
    <row r="875" spans="13:24">
      <c r="M875">
        <f t="shared" si="84"/>
        <v>872</v>
      </c>
      <c r="N875">
        <f>MAX('World Hubbert'!$N$17*(1-(M875/'World Hubbert'!$N$18))*M875,0)</f>
        <v>35.965155555555555</v>
      </c>
      <c r="O875">
        <f t="shared" si="88"/>
        <v>2.7804689971527997E-2</v>
      </c>
      <c r="P875">
        <f t="shared" si="85"/>
        <v>1999.3009196980292</v>
      </c>
      <c r="Q875">
        <f t="shared" si="89"/>
        <v>1999</v>
      </c>
      <c r="R875" s="25">
        <f t="shared" si="86"/>
        <v>35965.155555555553</v>
      </c>
      <c r="S875" s="25">
        <f t="shared" si="87"/>
        <v>0</v>
      </c>
      <c r="W875">
        <f>IF(AND(P875&gt;='World Hubbert'!$N$9,P874&lt;'World Hubbert'!$N$9),'Data 1'!M875,0)</f>
        <v>0</v>
      </c>
      <c r="X875">
        <f>IF(AND(P875&gt;='World Hubbert'!$P$9,P874&lt;'World Hubbert'!$P$9),'Data 1'!M875,0)</f>
        <v>0</v>
      </c>
    </row>
    <row r="876" spans="13:24">
      <c r="M876">
        <f t="shared" si="84"/>
        <v>873</v>
      </c>
      <c r="N876">
        <f>MAX('World Hubbert'!$N$17*(1-(M876/'World Hubbert'!$N$18))*M876,0)</f>
        <v>35.967599999999997</v>
      </c>
      <c r="O876">
        <f t="shared" si="88"/>
        <v>2.7802800298046021E-2</v>
      </c>
      <c r="P876">
        <f t="shared" si="85"/>
        <v>1999.3287224983274</v>
      </c>
      <c r="Q876">
        <f t="shared" si="89"/>
        <v>1999</v>
      </c>
      <c r="R876" s="25">
        <f t="shared" si="86"/>
        <v>35967.599999999999</v>
      </c>
      <c r="S876" s="25">
        <f t="shared" si="87"/>
        <v>0</v>
      </c>
      <c r="W876">
        <f>IF(AND(P876&gt;='World Hubbert'!$N$9,P875&lt;'World Hubbert'!$N$9),'Data 1'!M876,0)</f>
        <v>0</v>
      </c>
      <c r="X876">
        <f>IF(AND(P876&gt;='World Hubbert'!$P$9,P875&lt;'World Hubbert'!$P$9),'Data 1'!M876,0)</f>
        <v>0</v>
      </c>
    </row>
    <row r="877" spans="13:24">
      <c r="M877">
        <f t="shared" si="84"/>
        <v>874</v>
      </c>
      <c r="N877">
        <f>MAX('World Hubbert'!$N$17*(1-(M877/'World Hubbert'!$N$18))*M877,0)</f>
        <v>35.969955555555558</v>
      </c>
      <c r="O877">
        <f t="shared" si="88"/>
        <v>2.7800979582960593E-2</v>
      </c>
      <c r="P877">
        <f t="shared" si="85"/>
        <v>1999.3565234779103</v>
      </c>
      <c r="Q877">
        <f t="shared" si="89"/>
        <v>1999</v>
      </c>
      <c r="R877" s="25">
        <f t="shared" si="86"/>
        <v>35969.955555555556</v>
      </c>
      <c r="S877" s="25">
        <f t="shared" si="87"/>
        <v>0</v>
      </c>
      <c r="W877">
        <f>IF(AND(P877&gt;='World Hubbert'!$N$9,P876&lt;'World Hubbert'!$N$9),'Data 1'!M877,0)</f>
        <v>0</v>
      </c>
      <c r="X877">
        <f>IF(AND(P877&gt;='World Hubbert'!$P$9,P876&lt;'World Hubbert'!$P$9),'Data 1'!M877,0)</f>
        <v>0</v>
      </c>
    </row>
    <row r="878" spans="13:24">
      <c r="M878">
        <f t="shared" si="84"/>
        <v>875</v>
      </c>
      <c r="N878">
        <f>MAX('World Hubbert'!$N$17*(1-(M878/'World Hubbert'!$N$18))*M878,0)</f>
        <v>35.972222222222214</v>
      </c>
      <c r="O878">
        <f t="shared" si="88"/>
        <v>2.7799227799227805E-2</v>
      </c>
      <c r="P878">
        <f t="shared" si="85"/>
        <v>1999.3843227057096</v>
      </c>
      <c r="Q878">
        <f t="shared" si="89"/>
        <v>1999</v>
      </c>
      <c r="R878" s="25">
        <f t="shared" si="86"/>
        <v>35972.222222222212</v>
      </c>
      <c r="S878" s="25">
        <f t="shared" si="87"/>
        <v>0</v>
      </c>
      <c r="W878">
        <f>IF(AND(P878&gt;='World Hubbert'!$N$9,P877&lt;'World Hubbert'!$N$9),'Data 1'!M878,0)</f>
        <v>0</v>
      </c>
      <c r="X878">
        <f>IF(AND(P878&gt;='World Hubbert'!$P$9,P877&lt;'World Hubbert'!$P$9),'Data 1'!M878,0)</f>
        <v>0</v>
      </c>
    </row>
    <row r="879" spans="13:24">
      <c r="M879">
        <f t="shared" si="84"/>
        <v>876</v>
      </c>
      <c r="N879">
        <f>MAX('World Hubbert'!$N$17*(1-(M879/'World Hubbert'!$N$18))*M879,0)</f>
        <v>35.974400000000003</v>
      </c>
      <c r="O879">
        <f t="shared" si="88"/>
        <v>2.7797544920832591E-2</v>
      </c>
      <c r="P879">
        <f t="shared" si="85"/>
        <v>1999.4121202506303</v>
      </c>
      <c r="Q879">
        <f t="shared" si="89"/>
        <v>1999</v>
      </c>
      <c r="R879" s="25">
        <f t="shared" si="86"/>
        <v>35974.400000000001</v>
      </c>
      <c r="S879" s="25">
        <f t="shared" si="87"/>
        <v>0</v>
      </c>
      <c r="W879">
        <f>IF(AND(P879&gt;='World Hubbert'!$N$9,P878&lt;'World Hubbert'!$N$9),'Data 1'!M879,0)</f>
        <v>0</v>
      </c>
      <c r="X879">
        <f>IF(AND(P879&gt;='World Hubbert'!$P$9,P878&lt;'World Hubbert'!$P$9),'Data 1'!M879,0)</f>
        <v>0</v>
      </c>
    </row>
    <row r="880" spans="13:24">
      <c r="M880">
        <f t="shared" si="84"/>
        <v>877</v>
      </c>
      <c r="N880">
        <f>MAX('World Hubbert'!$N$17*(1-(M880/'World Hubbert'!$N$18))*M880,0)</f>
        <v>35.976488888888888</v>
      </c>
      <c r="O880">
        <f t="shared" si="88"/>
        <v>2.7795930922787846E-2</v>
      </c>
      <c r="P880">
        <f t="shared" si="85"/>
        <v>1999.4399161815531</v>
      </c>
      <c r="Q880">
        <f t="shared" si="89"/>
        <v>1999</v>
      </c>
      <c r="R880" s="25">
        <f t="shared" si="86"/>
        <v>35976.488888888889</v>
      </c>
      <c r="S880" s="25">
        <f t="shared" si="87"/>
        <v>0</v>
      </c>
      <c r="W880">
        <f>IF(AND(P880&gt;='World Hubbert'!$N$9,P879&lt;'World Hubbert'!$N$9),'Data 1'!M880,0)</f>
        <v>0</v>
      </c>
      <c r="X880">
        <f>IF(AND(P880&gt;='World Hubbert'!$P$9,P879&lt;'World Hubbert'!$P$9),'Data 1'!M880,0)</f>
        <v>0</v>
      </c>
    </row>
    <row r="881" spans="13:24">
      <c r="M881">
        <f t="shared" si="84"/>
        <v>878</v>
      </c>
      <c r="N881">
        <f>MAX('World Hubbert'!$N$17*(1-(M881/'World Hubbert'!$N$18))*M881,0)</f>
        <v>35.97848888888889</v>
      </c>
      <c r="O881">
        <f t="shared" si="88"/>
        <v>2.7794385781133416E-2</v>
      </c>
      <c r="P881">
        <f t="shared" si="85"/>
        <v>1999.4677105673343</v>
      </c>
      <c r="Q881">
        <f t="shared" si="89"/>
        <v>1999</v>
      </c>
      <c r="R881" s="25">
        <f t="shared" si="86"/>
        <v>35978.488888888889</v>
      </c>
      <c r="S881" s="25">
        <f t="shared" si="87"/>
        <v>0</v>
      </c>
      <c r="W881">
        <f>IF(AND(P881&gt;='World Hubbert'!$N$9,P880&lt;'World Hubbert'!$N$9),'Data 1'!M881,0)</f>
        <v>0</v>
      </c>
      <c r="X881">
        <f>IF(AND(P881&gt;='World Hubbert'!$P$9,P880&lt;'World Hubbert'!$P$9),'Data 1'!M881,0)</f>
        <v>0</v>
      </c>
    </row>
    <row r="882" spans="13:24">
      <c r="M882">
        <f t="shared" si="84"/>
        <v>879</v>
      </c>
      <c r="N882">
        <f>MAX('World Hubbert'!$N$17*(1-(M882/'World Hubbert'!$N$18))*M882,0)</f>
        <v>35.980400000000003</v>
      </c>
      <c r="O882">
        <f t="shared" si="88"/>
        <v>2.7792909472935261E-2</v>
      </c>
      <c r="P882">
        <f t="shared" si="85"/>
        <v>1999.4955034768072</v>
      </c>
      <c r="Q882">
        <f t="shared" si="89"/>
        <v>1999</v>
      </c>
      <c r="R882" s="25">
        <f t="shared" si="86"/>
        <v>35980.400000000001</v>
      </c>
      <c r="S882" s="25">
        <f t="shared" si="87"/>
        <v>0</v>
      </c>
      <c r="W882">
        <f>IF(AND(P882&gt;='World Hubbert'!$N$9,P881&lt;'World Hubbert'!$N$9),'Data 1'!M882,0)</f>
        <v>0</v>
      </c>
      <c r="X882">
        <f>IF(AND(P882&gt;='World Hubbert'!$P$9,P881&lt;'World Hubbert'!$P$9),'Data 1'!M882,0)</f>
        <v>0</v>
      </c>
    </row>
    <row r="883" spans="13:24">
      <c r="M883">
        <f t="shared" si="84"/>
        <v>880</v>
      </c>
      <c r="N883">
        <f>MAX('World Hubbert'!$N$17*(1-(M883/'World Hubbert'!$N$18))*M883,0)</f>
        <v>35.982222222222219</v>
      </c>
      <c r="O883">
        <f t="shared" si="88"/>
        <v>2.7791501976284588E-2</v>
      </c>
      <c r="P883">
        <f t="shared" si="85"/>
        <v>1999.5232949787835</v>
      </c>
      <c r="Q883">
        <f t="shared" si="89"/>
        <v>1999</v>
      </c>
      <c r="R883" s="25">
        <f t="shared" si="86"/>
        <v>35982.222222222219</v>
      </c>
      <c r="S883" s="25">
        <f t="shared" si="87"/>
        <v>0</v>
      </c>
      <c r="W883">
        <f>IF(AND(P883&gt;='World Hubbert'!$N$9,P882&lt;'World Hubbert'!$N$9),'Data 1'!M883,0)</f>
        <v>0</v>
      </c>
      <c r="X883">
        <f>IF(AND(P883&gt;='World Hubbert'!$P$9,P882&lt;'World Hubbert'!$P$9),'Data 1'!M883,0)</f>
        <v>0</v>
      </c>
    </row>
    <row r="884" spans="13:24">
      <c r="M884">
        <f t="shared" si="84"/>
        <v>881</v>
      </c>
      <c r="N884">
        <f>MAX('World Hubbert'!$N$17*(1-(M884/'World Hubbert'!$N$18))*M884,0)</f>
        <v>35.983955555555561</v>
      </c>
      <c r="O884">
        <f t="shared" si="88"/>
        <v>2.7790163270297007E-2</v>
      </c>
      <c r="P884">
        <f t="shared" si="85"/>
        <v>1999.5510851420538</v>
      </c>
      <c r="Q884">
        <f t="shared" si="89"/>
        <v>1999</v>
      </c>
      <c r="R884" s="25">
        <f t="shared" si="86"/>
        <v>35983.955555555563</v>
      </c>
      <c r="S884" s="25">
        <f t="shared" si="87"/>
        <v>0</v>
      </c>
      <c r="W884">
        <f>IF(AND(P884&gt;='World Hubbert'!$N$9,P883&lt;'World Hubbert'!$N$9),'Data 1'!M884,0)</f>
        <v>0</v>
      </c>
      <c r="X884">
        <f>IF(AND(P884&gt;='World Hubbert'!$P$9,P883&lt;'World Hubbert'!$P$9),'Data 1'!M884,0)</f>
        <v>0</v>
      </c>
    </row>
    <row r="885" spans="13:24">
      <c r="M885">
        <f t="shared" si="84"/>
        <v>882</v>
      </c>
      <c r="N885">
        <f>MAX('World Hubbert'!$N$17*(1-(M885/'World Hubbert'!$N$18))*M885,0)</f>
        <v>35.985600000000005</v>
      </c>
      <c r="O885">
        <f t="shared" si="88"/>
        <v>2.7788893335111819E-2</v>
      </c>
      <c r="P885">
        <f t="shared" si="85"/>
        <v>1999.5788740353889</v>
      </c>
      <c r="Q885">
        <f t="shared" si="89"/>
        <v>1999</v>
      </c>
      <c r="R885" s="25">
        <f t="shared" si="86"/>
        <v>35985.600000000006</v>
      </c>
      <c r="S885" s="25">
        <f t="shared" si="87"/>
        <v>0</v>
      </c>
      <c r="W885">
        <f>IF(AND(P885&gt;='World Hubbert'!$N$9,P884&lt;'World Hubbert'!$N$9),'Data 1'!M885,0)</f>
        <v>0</v>
      </c>
      <c r="X885">
        <f>IF(AND(P885&gt;='World Hubbert'!$P$9,P884&lt;'World Hubbert'!$P$9),'Data 1'!M885,0)</f>
        <v>0</v>
      </c>
    </row>
    <row r="886" spans="13:24">
      <c r="M886">
        <f t="shared" si="84"/>
        <v>883</v>
      </c>
      <c r="N886">
        <f>MAX('World Hubbert'!$N$17*(1-(M886/'World Hubbert'!$N$18))*M886,0)</f>
        <v>35.987155555555553</v>
      </c>
      <c r="O886">
        <f t="shared" si="88"/>
        <v>2.7787692151891231E-2</v>
      </c>
      <c r="P886">
        <f t="shared" si="85"/>
        <v>1999.6066617275408</v>
      </c>
      <c r="Q886">
        <f t="shared" si="89"/>
        <v>1999</v>
      </c>
      <c r="R886" s="25">
        <f t="shared" si="86"/>
        <v>35987.155555555553</v>
      </c>
      <c r="S886" s="25">
        <f t="shared" si="87"/>
        <v>0</v>
      </c>
      <c r="W886">
        <f>IF(AND(P886&gt;='World Hubbert'!$N$9,P885&lt;'World Hubbert'!$N$9),'Data 1'!M886,0)</f>
        <v>0</v>
      </c>
      <c r="X886">
        <f>IF(AND(P886&gt;='World Hubbert'!$P$9,P885&lt;'World Hubbert'!$P$9),'Data 1'!M886,0)</f>
        <v>0</v>
      </c>
    </row>
    <row r="887" spans="13:24">
      <c r="M887">
        <f t="shared" ref="M887:M950" si="90">M886+1</f>
        <v>884</v>
      </c>
      <c r="N887">
        <f>MAX('World Hubbert'!$N$17*(1-(M887/'World Hubbert'!$N$18))*M887,0)</f>
        <v>35.988622222222226</v>
      </c>
      <c r="O887">
        <f t="shared" si="88"/>
        <v>2.7786559702819656E-2</v>
      </c>
      <c r="P887">
        <f t="shared" ref="P887:P950" si="91">P888-O888</f>
        <v>1999.6344482872437</v>
      </c>
      <c r="Q887">
        <f t="shared" si="89"/>
        <v>1999</v>
      </c>
      <c r="R887" s="25">
        <f t="shared" ref="R887:R950" si="92">IF(N887&gt;0,N887*1000,0)</f>
        <v>35988.622222222228</v>
      </c>
      <c r="S887" s="25">
        <f t="shared" ref="S887:S950" si="93">IF(R887=$T$6,Q887,0)</f>
        <v>0</v>
      </c>
      <c r="W887">
        <f>IF(AND(P887&gt;='World Hubbert'!$N$9,P886&lt;'World Hubbert'!$N$9),'Data 1'!M887,0)</f>
        <v>0</v>
      </c>
      <c r="X887">
        <f>IF(AND(P887&gt;='World Hubbert'!$P$9,P886&lt;'World Hubbert'!$P$9),'Data 1'!M887,0)</f>
        <v>0</v>
      </c>
    </row>
    <row r="888" spans="13:24">
      <c r="M888">
        <f t="shared" si="90"/>
        <v>885</v>
      </c>
      <c r="N888">
        <f>MAX('World Hubbert'!$N$17*(1-(M888/'World Hubbert'!$N$18))*M888,0)</f>
        <v>35.989999999999995</v>
      </c>
      <c r="O888">
        <f t="shared" si="88"/>
        <v>2.7785495971103087E-2</v>
      </c>
      <c r="P888">
        <f t="shared" si="91"/>
        <v>1999.6622337832148</v>
      </c>
      <c r="Q888">
        <f t="shared" si="89"/>
        <v>1999</v>
      </c>
      <c r="R888" s="25">
        <f t="shared" si="92"/>
        <v>35989.999999999993</v>
      </c>
      <c r="S888" s="25">
        <f t="shared" si="93"/>
        <v>0</v>
      </c>
      <c r="W888">
        <f>IF(AND(P888&gt;='World Hubbert'!$N$9,P887&lt;'World Hubbert'!$N$9),'Data 1'!M888,0)</f>
        <v>0</v>
      </c>
      <c r="X888">
        <f>IF(AND(P888&gt;='World Hubbert'!$P$9,P887&lt;'World Hubbert'!$P$9),'Data 1'!M888,0)</f>
        <v>0</v>
      </c>
    </row>
    <row r="889" spans="13:24">
      <c r="M889">
        <f t="shared" si="90"/>
        <v>886</v>
      </c>
      <c r="N889">
        <f>MAX('World Hubbert'!$N$17*(1-(M889/'World Hubbert'!$N$18))*M889,0)</f>
        <v>35.991288888888889</v>
      </c>
      <c r="O889">
        <f t="shared" si="88"/>
        <v>2.7784500940968432E-2</v>
      </c>
      <c r="P889">
        <f t="shared" si="91"/>
        <v>1999.6900182841557</v>
      </c>
      <c r="Q889">
        <f t="shared" si="89"/>
        <v>1999</v>
      </c>
      <c r="R889" s="25">
        <f t="shared" si="92"/>
        <v>35991.288888888892</v>
      </c>
      <c r="S889" s="25">
        <f t="shared" si="93"/>
        <v>0</v>
      </c>
      <c r="W889">
        <f>IF(AND(P889&gt;='World Hubbert'!$N$9,P888&lt;'World Hubbert'!$N$9),'Data 1'!M889,0)</f>
        <v>0</v>
      </c>
      <c r="X889">
        <f>IF(AND(P889&gt;='World Hubbert'!$P$9,P888&lt;'World Hubbert'!$P$9),'Data 1'!M889,0)</f>
        <v>0</v>
      </c>
    </row>
    <row r="890" spans="13:24">
      <c r="M890">
        <f t="shared" si="90"/>
        <v>887</v>
      </c>
      <c r="N890">
        <f>MAX('World Hubbert'!$N$17*(1-(M890/'World Hubbert'!$N$18))*M890,0)</f>
        <v>35.992488888888893</v>
      </c>
      <c r="O890">
        <f t="shared" si="88"/>
        <v>2.7783574597662966E-2</v>
      </c>
      <c r="P890">
        <f t="shared" si="91"/>
        <v>1999.7178018587533</v>
      </c>
      <c r="Q890">
        <f t="shared" si="89"/>
        <v>1999</v>
      </c>
      <c r="R890" s="25">
        <f t="shared" si="92"/>
        <v>35992.488888888896</v>
      </c>
      <c r="S890" s="25">
        <f t="shared" si="93"/>
        <v>0</v>
      </c>
      <c r="W890">
        <f>IF(AND(P890&gt;='World Hubbert'!$N$9,P889&lt;'World Hubbert'!$N$9),'Data 1'!M890,0)</f>
        <v>0</v>
      </c>
      <c r="X890">
        <f>IF(AND(P890&gt;='World Hubbert'!$P$9,P889&lt;'World Hubbert'!$P$9),'Data 1'!M890,0)</f>
        <v>0</v>
      </c>
    </row>
    <row r="891" spans="13:24">
      <c r="M891">
        <f t="shared" si="90"/>
        <v>888</v>
      </c>
      <c r="N891">
        <f>MAX('World Hubbert'!$N$17*(1-(M891/'World Hubbert'!$N$18))*M891,0)</f>
        <v>35.993600000000001</v>
      </c>
      <c r="O891">
        <f t="shared" si="88"/>
        <v>2.7782716927453769E-2</v>
      </c>
      <c r="P891">
        <f t="shared" si="91"/>
        <v>1999.7455845756808</v>
      </c>
      <c r="Q891">
        <f t="shared" si="89"/>
        <v>1999</v>
      </c>
      <c r="R891" s="25">
        <f t="shared" si="92"/>
        <v>35993.599999999999</v>
      </c>
      <c r="S891" s="25">
        <f t="shared" si="93"/>
        <v>0</v>
      </c>
      <c r="W891">
        <f>IF(AND(P891&gt;='World Hubbert'!$N$9,P890&lt;'World Hubbert'!$N$9),'Data 1'!M891,0)</f>
        <v>0</v>
      </c>
      <c r="X891">
        <f>IF(AND(P891&gt;='World Hubbert'!$P$9,P890&lt;'World Hubbert'!$P$9),'Data 1'!M891,0)</f>
        <v>0</v>
      </c>
    </row>
    <row r="892" spans="13:24">
      <c r="M892">
        <f t="shared" si="90"/>
        <v>889</v>
      </c>
      <c r="N892">
        <f>MAX('World Hubbert'!$N$17*(1-(M892/'World Hubbert'!$N$18))*M892,0)</f>
        <v>35.994622222222226</v>
      </c>
      <c r="O892">
        <f t="shared" si="88"/>
        <v>2.7781927917627198E-2</v>
      </c>
      <c r="P892">
        <f t="shared" si="91"/>
        <v>1999.7733665035985</v>
      </c>
      <c r="Q892">
        <f t="shared" si="89"/>
        <v>1999</v>
      </c>
      <c r="R892" s="25">
        <f t="shared" si="92"/>
        <v>35994.622222222228</v>
      </c>
      <c r="S892" s="25">
        <f t="shared" si="93"/>
        <v>0</v>
      </c>
      <c r="W892">
        <f>IF(AND(P892&gt;='World Hubbert'!$N$9,P891&lt;'World Hubbert'!$N$9),'Data 1'!M892,0)</f>
        <v>0</v>
      </c>
      <c r="X892">
        <f>IF(AND(P892&gt;='World Hubbert'!$P$9,P891&lt;'World Hubbert'!$P$9),'Data 1'!M892,0)</f>
        <v>0</v>
      </c>
    </row>
    <row r="893" spans="13:24">
      <c r="M893">
        <f t="shared" si="90"/>
        <v>890</v>
      </c>
      <c r="N893">
        <f>MAX('World Hubbert'!$N$17*(1-(M893/'World Hubbert'!$N$18))*M893,0)</f>
        <v>35.995555555555555</v>
      </c>
      <c r="O893">
        <f t="shared" si="88"/>
        <v>2.7781207556488455E-2</v>
      </c>
      <c r="P893">
        <f t="shared" si="91"/>
        <v>1999.801147711155</v>
      </c>
      <c r="Q893">
        <f t="shared" si="89"/>
        <v>1999</v>
      </c>
      <c r="R893" s="25">
        <f t="shared" si="92"/>
        <v>35995.555555555555</v>
      </c>
      <c r="S893" s="25">
        <f t="shared" si="93"/>
        <v>0</v>
      </c>
      <c r="W893">
        <f>IF(AND(P893&gt;='World Hubbert'!$N$9,P892&lt;'World Hubbert'!$N$9),'Data 1'!M893,0)</f>
        <v>0</v>
      </c>
      <c r="X893">
        <f>IF(AND(P893&gt;='World Hubbert'!$P$9,P892&lt;'World Hubbert'!$P$9),'Data 1'!M893,0)</f>
        <v>0</v>
      </c>
    </row>
    <row r="894" spans="13:24">
      <c r="M894">
        <f t="shared" si="90"/>
        <v>891</v>
      </c>
      <c r="N894">
        <f>MAX('World Hubbert'!$N$17*(1-(M894/'World Hubbert'!$N$18))*M894,0)</f>
        <v>35.996400000000001</v>
      </c>
      <c r="O894">
        <f t="shared" si="88"/>
        <v>2.7780555833361111E-2</v>
      </c>
      <c r="P894">
        <f t="shared" si="91"/>
        <v>1999.8289282669882</v>
      </c>
      <c r="Q894">
        <f t="shared" si="89"/>
        <v>1999</v>
      </c>
      <c r="R894" s="25">
        <f t="shared" si="92"/>
        <v>35996.400000000001</v>
      </c>
      <c r="S894" s="25">
        <f t="shared" si="93"/>
        <v>0</v>
      </c>
      <c r="W894">
        <f>IF(AND(P894&gt;='World Hubbert'!$N$9,P893&lt;'World Hubbert'!$N$9),'Data 1'!M894,0)</f>
        <v>0</v>
      </c>
      <c r="X894">
        <f>IF(AND(P894&gt;='World Hubbert'!$P$9,P893&lt;'World Hubbert'!$P$9),'Data 1'!M894,0)</f>
        <v>0</v>
      </c>
    </row>
    <row r="895" spans="13:24">
      <c r="M895">
        <f t="shared" si="90"/>
        <v>892</v>
      </c>
      <c r="N895">
        <f>MAX('World Hubbert'!$N$17*(1-(M895/'World Hubbert'!$N$18))*M895,0)</f>
        <v>35.997155555555558</v>
      </c>
      <c r="O895">
        <f t="shared" si="88"/>
        <v>2.7779972738586751E-2</v>
      </c>
      <c r="P895">
        <f t="shared" si="91"/>
        <v>1999.8567082397269</v>
      </c>
      <c r="Q895">
        <f t="shared" si="89"/>
        <v>1999</v>
      </c>
      <c r="R895" s="25">
        <f t="shared" si="92"/>
        <v>35997.155555555561</v>
      </c>
      <c r="S895" s="25">
        <f t="shared" si="93"/>
        <v>0</v>
      </c>
      <c r="W895">
        <f>IF(AND(P895&gt;='World Hubbert'!$N$9,P894&lt;'World Hubbert'!$N$9),'Data 1'!M895,0)</f>
        <v>0</v>
      </c>
      <c r="X895">
        <f>IF(AND(P895&gt;='World Hubbert'!$P$9,P894&lt;'World Hubbert'!$P$9),'Data 1'!M895,0)</f>
        <v>0</v>
      </c>
    </row>
    <row r="896" spans="13:24">
      <c r="M896">
        <f t="shared" si="90"/>
        <v>893</v>
      </c>
      <c r="N896">
        <f>MAX('World Hubbert'!$N$17*(1-(M896/'World Hubbert'!$N$18))*M896,0)</f>
        <v>35.997822222222219</v>
      </c>
      <c r="O896">
        <f t="shared" si="88"/>
        <v>2.7779458263524587E-2</v>
      </c>
      <c r="P896">
        <f t="shared" si="91"/>
        <v>1999.8844876979904</v>
      </c>
      <c r="Q896">
        <f t="shared" si="89"/>
        <v>1999</v>
      </c>
      <c r="R896" s="25">
        <f t="shared" si="92"/>
        <v>35997.822222222218</v>
      </c>
      <c r="S896" s="25">
        <f t="shared" si="93"/>
        <v>0</v>
      </c>
      <c r="W896">
        <f>IF(AND(P896&gt;='World Hubbert'!$N$9,P895&lt;'World Hubbert'!$N$9),'Data 1'!M896,0)</f>
        <v>0</v>
      </c>
      <c r="X896">
        <f>IF(AND(P896&gt;='World Hubbert'!$P$9,P895&lt;'World Hubbert'!$P$9),'Data 1'!M896,0)</f>
        <v>0</v>
      </c>
    </row>
    <row r="897" spans="13:24">
      <c r="M897">
        <f t="shared" si="90"/>
        <v>894</v>
      </c>
      <c r="N897">
        <f>MAX('World Hubbert'!$N$17*(1-(M897/'World Hubbert'!$N$18))*M897,0)</f>
        <v>35.998400000000004</v>
      </c>
      <c r="O897">
        <f t="shared" si="88"/>
        <v>2.7779012400551133E-2</v>
      </c>
      <c r="P897">
        <f t="shared" si="91"/>
        <v>1999.9122667103909</v>
      </c>
      <c r="Q897">
        <f t="shared" si="89"/>
        <v>1999</v>
      </c>
      <c r="R897" s="25">
        <f t="shared" si="92"/>
        <v>35998.400000000001</v>
      </c>
      <c r="S897" s="25">
        <f t="shared" si="93"/>
        <v>0</v>
      </c>
      <c r="W897">
        <f>IF(AND(P897&gt;='World Hubbert'!$N$9,P896&lt;'World Hubbert'!$N$9),'Data 1'!M897,0)</f>
        <v>0</v>
      </c>
      <c r="X897">
        <f>IF(AND(P897&gt;='World Hubbert'!$P$9,P896&lt;'World Hubbert'!$P$9),'Data 1'!M897,0)</f>
        <v>0</v>
      </c>
    </row>
    <row r="898" spans="13:24">
      <c r="M898">
        <f t="shared" si="90"/>
        <v>895</v>
      </c>
      <c r="N898">
        <f>MAX('World Hubbert'!$N$17*(1-(M898/'World Hubbert'!$N$18))*M898,0)</f>
        <v>35.998888888888885</v>
      </c>
      <c r="O898">
        <f t="shared" si="88"/>
        <v>2.7778635143059973E-2</v>
      </c>
      <c r="P898">
        <f t="shared" si="91"/>
        <v>1999.9400453455339</v>
      </c>
      <c r="Q898">
        <f t="shared" si="89"/>
        <v>1999</v>
      </c>
      <c r="R898" s="25">
        <f t="shared" si="92"/>
        <v>35998.888888888883</v>
      </c>
      <c r="S898" s="25">
        <f t="shared" si="93"/>
        <v>0</v>
      </c>
      <c r="W898">
        <f>IF(AND(P898&gt;='World Hubbert'!$N$9,P897&lt;'World Hubbert'!$N$9),'Data 1'!M898,0)</f>
        <v>0</v>
      </c>
      <c r="X898">
        <f>IF(AND(P898&gt;='World Hubbert'!$P$9,P897&lt;'World Hubbert'!$P$9),'Data 1'!M898,0)</f>
        <v>0</v>
      </c>
    </row>
    <row r="899" spans="13:24">
      <c r="M899">
        <f t="shared" si="90"/>
        <v>896</v>
      </c>
      <c r="N899">
        <f>MAX('World Hubbert'!$N$17*(1-(M899/'World Hubbert'!$N$18))*M899,0)</f>
        <v>35.999288888888891</v>
      </c>
      <c r="O899">
        <f t="shared" si="88"/>
        <v>2.7778326485461441E-2</v>
      </c>
      <c r="P899">
        <f t="shared" si="91"/>
        <v>1999.9678236720194</v>
      </c>
      <c r="Q899">
        <f t="shared" si="89"/>
        <v>1999</v>
      </c>
      <c r="R899" s="25">
        <f t="shared" si="92"/>
        <v>35999.288888888892</v>
      </c>
      <c r="S899" s="25">
        <f t="shared" si="93"/>
        <v>0</v>
      </c>
      <c r="W899">
        <f>IF(AND(P899&gt;='World Hubbert'!$N$9,P898&lt;'World Hubbert'!$N$9),'Data 1'!M899,0)</f>
        <v>0</v>
      </c>
      <c r="X899">
        <f>IF(AND(P899&gt;='World Hubbert'!$P$9,P898&lt;'World Hubbert'!$P$9),'Data 1'!M899,0)</f>
        <v>0</v>
      </c>
    </row>
    <row r="900" spans="13:24">
      <c r="M900">
        <f t="shared" si="90"/>
        <v>897</v>
      </c>
      <c r="N900">
        <f>MAX('World Hubbert'!$N$17*(1-(M900/'World Hubbert'!$N$18))*M900,0)</f>
        <v>35.999600000000008</v>
      </c>
      <c r="O900">
        <f t="shared" si="88"/>
        <v>2.7778086423182472E-2</v>
      </c>
      <c r="P900">
        <f t="shared" si="91"/>
        <v>1999.9956017584427</v>
      </c>
      <c r="Q900">
        <f t="shared" si="89"/>
        <v>1999</v>
      </c>
      <c r="R900" s="25">
        <f t="shared" si="92"/>
        <v>35999.600000000006</v>
      </c>
      <c r="S900" s="25">
        <f t="shared" si="93"/>
        <v>0</v>
      </c>
      <c r="W900">
        <f>IF(AND(P900&gt;='World Hubbert'!$N$9,P899&lt;'World Hubbert'!$N$9),'Data 1'!M900,0)</f>
        <v>0</v>
      </c>
      <c r="X900">
        <f>IF(AND(P900&gt;='World Hubbert'!$P$9,P899&lt;'World Hubbert'!$P$9),'Data 1'!M900,0)</f>
        <v>0</v>
      </c>
    </row>
    <row r="901" spans="13:24">
      <c r="M901">
        <f t="shared" si="90"/>
        <v>898</v>
      </c>
      <c r="N901">
        <f>MAX('World Hubbert'!$N$17*(1-(M901/'World Hubbert'!$N$18))*M901,0)</f>
        <v>35.999822222222221</v>
      </c>
      <c r="O901">
        <f t="shared" ref="O901:O964" si="94">1/N901</f>
        <v>2.7777914952666433E-2</v>
      </c>
      <c r="P901">
        <f t="shared" si="91"/>
        <v>2000.0233796733953</v>
      </c>
      <c r="Q901">
        <f t="shared" ref="Q901:Q964" si="95">INT(P901)</f>
        <v>2000</v>
      </c>
      <c r="R901" s="25">
        <f t="shared" si="92"/>
        <v>35999.822222222218</v>
      </c>
      <c r="S901" s="25">
        <f t="shared" si="93"/>
        <v>0</v>
      </c>
      <c r="W901">
        <f>IF(AND(P901&gt;='World Hubbert'!$N$9,P900&lt;'World Hubbert'!$N$9),'Data 1'!M901,0)</f>
        <v>0</v>
      </c>
      <c r="X901">
        <f>IF(AND(P901&gt;='World Hubbert'!$P$9,P900&lt;'World Hubbert'!$P$9),'Data 1'!M901,0)</f>
        <v>0</v>
      </c>
    </row>
    <row r="902" spans="13:24">
      <c r="M902">
        <f t="shared" si="90"/>
        <v>899</v>
      </c>
      <c r="N902">
        <f>MAX('World Hubbert'!$N$17*(1-(M902/'World Hubbert'!$N$18))*M902,0)</f>
        <v>35.999955555555559</v>
      </c>
      <c r="O902">
        <f t="shared" si="94"/>
        <v>2.7777812071372924E-2</v>
      </c>
      <c r="P902">
        <f t="shared" si="91"/>
        <v>2000.0511574854668</v>
      </c>
      <c r="Q902">
        <f t="shared" si="95"/>
        <v>2000</v>
      </c>
      <c r="R902" s="25">
        <f t="shared" si="92"/>
        <v>35999.955555555556</v>
      </c>
      <c r="S902" s="25">
        <f t="shared" si="93"/>
        <v>0</v>
      </c>
      <c r="W902">
        <f>IF(AND(P902&gt;='World Hubbert'!$N$9,P901&lt;'World Hubbert'!$N$9),'Data 1'!M902,0)</f>
        <v>0</v>
      </c>
      <c r="X902">
        <f>IF(AND(P902&gt;='World Hubbert'!$P$9,P901&lt;'World Hubbert'!$P$9),'Data 1'!M902,0)</f>
        <v>0</v>
      </c>
    </row>
    <row r="903" spans="13:24">
      <c r="M903">
        <f t="shared" si="90"/>
        <v>900</v>
      </c>
      <c r="N903">
        <f>MAX('World Hubbert'!$N$17*(1-(M903/'World Hubbert'!$N$18))*M903,0)</f>
        <v>36</v>
      </c>
      <c r="O903">
        <f t="shared" si="94"/>
        <v>2.7777777777777776E-2</v>
      </c>
      <c r="P903">
        <f t="shared" si="91"/>
        <v>2000.0789352632446</v>
      </c>
      <c r="Q903">
        <f t="shared" si="95"/>
        <v>2000</v>
      </c>
      <c r="R903" s="25">
        <f t="shared" si="92"/>
        <v>36000</v>
      </c>
      <c r="S903" s="25">
        <f t="shared" si="93"/>
        <v>2000</v>
      </c>
      <c r="W903">
        <f>IF(AND(P903&gt;='World Hubbert'!$N$9,P902&lt;'World Hubbert'!$N$9),'Data 1'!M903,0)</f>
        <v>0</v>
      </c>
      <c r="X903">
        <f>IF(AND(P903&gt;='World Hubbert'!$P$9,P902&lt;'World Hubbert'!$P$9),'Data 1'!M903,0)</f>
        <v>0</v>
      </c>
    </row>
    <row r="904" spans="13:24">
      <c r="M904">
        <f t="shared" si="90"/>
        <v>901</v>
      </c>
      <c r="N904">
        <f>MAX('World Hubbert'!$N$17*(1-(M904/'World Hubbert'!$N$18))*M904,0)</f>
        <v>35.999955555555559</v>
      </c>
      <c r="O904">
        <f t="shared" si="94"/>
        <v>2.7777812071372924E-2</v>
      </c>
      <c r="P904">
        <f t="shared" si="91"/>
        <v>2000.1067130753161</v>
      </c>
      <c r="Q904">
        <f t="shared" si="95"/>
        <v>2000</v>
      </c>
      <c r="R904" s="25">
        <f t="shared" si="92"/>
        <v>35999.955555555556</v>
      </c>
      <c r="S904" s="25">
        <f t="shared" si="93"/>
        <v>0</v>
      </c>
      <c r="W904">
        <f>IF(AND(P904&gt;='World Hubbert'!$N$9,P903&lt;'World Hubbert'!$N$9),'Data 1'!M904,0)</f>
        <v>0</v>
      </c>
      <c r="X904">
        <f>IF(AND(P904&gt;='World Hubbert'!$P$9,P903&lt;'World Hubbert'!$P$9),'Data 1'!M904,0)</f>
        <v>0</v>
      </c>
    </row>
    <row r="905" spans="13:24">
      <c r="M905">
        <f t="shared" si="90"/>
        <v>902</v>
      </c>
      <c r="N905">
        <f>MAX('World Hubbert'!$N$17*(1-(M905/'World Hubbert'!$N$18))*M905,0)</f>
        <v>35.999822222222221</v>
      </c>
      <c r="O905">
        <f t="shared" si="94"/>
        <v>2.7777914952666433E-2</v>
      </c>
      <c r="P905">
        <f t="shared" si="91"/>
        <v>2000.1344909902687</v>
      </c>
      <c r="Q905">
        <f t="shared" si="95"/>
        <v>2000</v>
      </c>
      <c r="R905" s="25">
        <f t="shared" si="92"/>
        <v>35999.822222222218</v>
      </c>
      <c r="S905" s="25">
        <f t="shared" si="93"/>
        <v>0</v>
      </c>
      <c r="W905">
        <f>IF(AND(P905&gt;='World Hubbert'!$N$9,P904&lt;'World Hubbert'!$N$9),'Data 1'!M905,0)</f>
        <v>0</v>
      </c>
      <c r="X905">
        <f>IF(AND(P905&gt;='World Hubbert'!$P$9,P904&lt;'World Hubbert'!$P$9),'Data 1'!M905,0)</f>
        <v>0</v>
      </c>
    </row>
    <row r="906" spans="13:24">
      <c r="M906">
        <f t="shared" si="90"/>
        <v>903</v>
      </c>
      <c r="N906">
        <f>MAX('World Hubbert'!$N$17*(1-(M906/'World Hubbert'!$N$18))*M906,0)</f>
        <v>35.999599999999994</v>
      </c>
      <c r="O906">
        <f t="shared" si="94"/>
        <v>2.7778086423182486E-2</v>
      </c>
      <c r="P906">
        <f t="shared" si="91"/>
        <v>2000.1622690766919</v>
      </c>
      <c r="Q906">
        <f t="shared" si="95"/>
        <v>2000</v>
      </c>
      <c r="R906" s="25">
        <f t="shared" si="92"/>
        <v>35999.599999999991</v>
      </c>
      <c r="S906" s="25">
        <f t="shared" si="93"/>
        <v>0</v>
      </c>
      <c r="W906">
        <f>IF(AND(P906&gt;='World Hubbert'!$N$9,P905&lt;'World Hubbert'!$N$9),'Data 1'!M906,0)</f>
        <v>0</v>
      </c>
      <c r="X906">
        <f>IF(AND(P906&gt;='World Hubbert'!$P$9,P905&lt;'World Hubbert'!$P$9),'Data 1'!M906,0)</f>
        <v>0</v>
      </c>
    </row>
    <row r="907" spans="13:24">
      <c r="M907">
        <f t="shared" si="90"/>
        <v>904</v>
      </c>
      <c r="N907">
        <f>MAX('World Hubbert'!$N$17*(1-(M907/'World Hubbert'!$N$18))*M907,0)</f>
        <v>35.999288888888891</v>
      </c>
      <c r="O907">
        <f t="shared" si="94"/>
        <v>2.7778326485461441E-2</v>
      </c>
      <c r="P907">
        <f t="shared" si="91"/>
        <v>2000.1900474031775</v>
      </c>
      <c r="Q907">
        <f t="shared" si="95"/>
        <v>2000</v>
      </c>
      <c r="R907" s="25">
        <f t="shared" si="92"/>
        <v>35999.288888888892</v>
      </c>
      <c r="S907" s="25">
        <f t="shared" si="93"/>
        <v>0</v>
      </c>
      <c r="W907">
        <f>IF(AND(P907&gt;='World Hubbert'!$N$9,P906&lt;'World Hubbert'!$N$9),'Data 1'!M907,0)</f>
        <v>0</v>
      </c>
      <c r="X907">
        <f>IF(AND(P907&gt;='World Hubbert'!$P$9,P906&lt;'World Hubbert'!$P$9),'Data 1'!M907,0)</f>
        <v>0</v>
      </c>
    </row>
    <row r="908" spans="13:24">
      <c r="M908">
        <f t="shared" si="90"/>
        <v>905</v>
      </c>
      <c r="N908">
        <f>MAX('World Hubbert'!$N$17*(1-(M908/'World Hubbert'!$N$18))*M908,0)</f>
        <v>35.998888888888892</v>
      </c>
      <c r="O908">
        <f t="shared" si="94"/>
        <v>2.777863514305997E-2</v>
      </c>
      <c r="P908">
        <f t="shared" si="91"/>
        <v>2000.2178260383205</v>
      </c>
      <c r="Q908">
        <f t="shared" si="95"/>
        <v>2000</v>
      </c>
      <c r="R908" s="25">
        <f t="shared" si="92"/>
        <v>35998.888888888891</v>
      </c>
      <c r="S908" s="25">
        <f t="shared" si="93"/>
        <v>0</v>
      </c>
      <c r="W908">
        <f>IF(AND(P908&gt;='World Hubbert'!$N$9,P907&lt;'World Hubbert'!$N$9),'Data 1'!M908,0)</f>
        <v>0</v>
      </c>
      <c r="X908">
        <f>IF(AND(P908&gt;='World Hubbert'!$P$9,P907&lt;'World Hubbert'!$P$9),'Data 1'!M908,0)</f>
        <v>0</v>
      </c>
    </row>
    <row r="909" spans="13:24">
      <c r="M909">
        <f t="shared" si="90"/>
        <v>906</v>
      </c>
      <c r="N909">
        <f>MAX('World Hubbert'!$N$17*(1-(M909/'World Hubbert'!$N$18))*M909,0)</f>
        <v>35.998400000000004</v>
      </c>
      <c r="O909">
        <f t="shared" si="94"/>
        <v>2.7779012400551133E-2</v>
      </c>
      <c r="P909">
        <f t="shared" si="91"/>
        <v>2000.245605050721</v>
      </c>
      <c r="Q909">
        <f t="shared" si="95"/>
        <v>2000</v>
      </c>
      <c r="R909" s="25">
        <f t="shared" si="92"/>
        <v>35998.400000000001</v>
      </c>
      <c r="S909" s="25">
        <f t="shared" si="93"/>
        <v>0</v>
      </c>
      <c r="W909">
        <f>IF(AND(P909&gt;='World Hubbert'!$N$9,P908&lt;'World Hubbert'!$N$9),'Data 1'!M909,0)</f>
        <v>0</v>
      </c>
      <c r="X909">
        <f>IF(AND(P909&gt;='World Hubbert'!$P$9,P908&lt;'World Hubbert'!$P$9),'Data 1'!M909,0)</f>
        <v>0</v>
      </c>
    </row>
    <row r="910" spans="13:24">
      <c r="M910">
        <f t="shared" si="90"/>
        <v>907</v>
      </c>
      <c r="N910">
        <f>MAX('World Hubbert'!$N$17*(1-(M910/'World Hubbert'!$N$18))*M910,0)</f>
        <v>35.997822222222219</v>
      </c>
      <c r="O910">
        <f t="shared" si="94"/>
        <v>2.7779458263524587E-2</v>
      </c>
      <c r="P910">
        <f t="shared" si="91"/>
        <v>2000.2733845089845</v>
      </c>
      <c r="Q910">
        <f t="shared" si="95"/>
        <v>2000</v>
      </c>
      <c r="R910" s="25">
        <f t="shared" si="92"/>
        <v>35997.822222222218</v>
      </c>
      <c r="S910" s="25">
        <f t="shared" si="93"/>
        <v>0</v>
      </c>
      <c r="W910">
        <f>IF(AND(P910&gt;='World Hubbert'!$N$9,P909&lt;'World Hubbert'!$N$9),'Data 1'!M910,0)</f>
        <v>0</v>
      </c>
      <c r="X910">
        <f>IF(AND(P910&gt;='World Hubbert'!$P$9,P909&lt;'World Hubbert'!$P$9),'Data 1'!M910,0)</f>
        <v>0</v>
      </c>
    </row>
    <row r="911" spans="13:24">
      <c r="M911">
        <f t="shared" si="90"/>
        <v>908</v>
      </c>
      <c r="N911">
        <f>MAX('World Hubbert'!$N$17*(1-(M911/'World Hubbert'!$N$18))*M911,0)</f>
        <v>35.997155555555551</v>
      </c>
      <c r="O911">
        <f t="shared" si="94"/>
        <v>2.7779972738586754E-2</v>
      </c>
      <c r="P911">
        <f t="shared" si="91"/>
        <v>2000.3011644817232</v>
      </c>
      <c r="Q911">
        <f t="shared" si="95"/>
        <v>2000</v>
      </c>
      <c r="R911" s="25">
        <f t="shared" si="92"/>
        <v>35997.155555555553</v>
      </c>
      <c r="S911" s="25">
        <f t="shared" si="93"/>
        <v>0</v>
      </c>
      <c r="W911">
        <f>IF(AND(P911&gt;='World Hubbert'!$N$9,P910&lt;'World Hubbert'!$N$9),'Data 1'!M911,0)</f>
        <v>0</v>
      </c>
      <c r="X911">
        <f>IF(AND(P911&gt;='World Hubbert'!$P$9,P910&lt;'World Hubbert'!$P$9),'Data 1'!M911,0)</f>
        <v>0</v>
      </c>
    </row>
    <row r="912" spans="13:24">
      <c r="M912">
        <f t="shared" si="90"/>
        <v>909</v>
      </c>
      <c r="N912">
        <f>MAX('World Hubbert'!$N$17*(1-(M912/'World Hubbert'!$N$18))*M912,0)</f>
        <v>35.996400000000001</v>
      </c>
      <c r="O912">
        <f t="shared" si="94"/>
        <v>2.7780555833361111E-2</v>
      </c>
      <c r="P912">
        <f t="shared" si="91"/>
        <v>2000.3289450375564</v>
      </c>
      <c r="Q912">
        <f t="shared" si="95"/>
        <v>2000</v>
      </c>
      <c r="R912" s="25">
        <f t="shared" si="92"/>
        <v>35996.400000000001</v>
      </c>
      <c r="S912" s="25">
        <f t="shared" si="93"/>
        <v>0</v>
      </c>
      <c r="W912">
        <f>IF(AND(P912&gt;='World Hubbert'!$N$9,P911&lt;'World Hubbert'!$N$9),'Data 1'!M912,0)</f>
        <v>0</v>
      </c>
      <c r="X912">
        <f>IF(AND(P912&gt;='World Hubbert'!$P$9,P911&lt;'World Hubbert'!$P$9),'Data 1'!M912,0)</f>
        <v>0</v>
      </c>
    </row>
    <row r="913" spans="13:24">
      <c r="M913">
        <f t="shared" si="90"/>
        <v>910</v>
      </c>
      <c r="N913">
        <f>MAX('World Hubbert'!$N$17*(1-(M913/'World Hubbert'!$N$18))*M913,0)</f>
        <v>35.995555555555562</v>
      </c>
      <c r="O913">
        <f t="shared" si="94"/>
        <v>2.7781207556488451E-2</v>
      </c>
      <c r="P913">
        <f t="shared" si="91"/>
        <v>2000.3567262451129</v>
      </c>
      <c r="Q913">
        <f t="shared" si="95"/>
        <v>2000</v>
      </c>
      <c r="R913" s="25">
        <f t="shared" si="92"/>
        <v>35995.555555555562</v>
      </c>
      <c r="S913" s="25">
        <f t="shared" si="93"/>
        <v>0</v>
      </c>
      <c r="W913">
        <f>IF(AND(P913&gt;='World Hubbert'!$N$9,P912&lt;'World Hubbert'!$N$9),'Data 1'!M913,0)</f>
        <v>0</v>
      </c>
      <c r="X913">
        <f>IF(AND(P913&gt;='World Hubbert'!$P$9,P912&lt;'World Hubbert'!$P$9),'Data 1'!M913,0)</f>
        <v>0</v>
      </c>
    </row>
    <row r="914" spans="13:24">
      <c r="M914">
        <f t="shared" si="90"/>
        <v>911</v>
      </c>
      <c r="N914">
        <f>MAX('World Hubbert'!$N$17*(1-(M914/'World Hubbert'!$N$18))*M914,0)</f>
        <v>35.994622222222226</v>
      </c>
      <c r="O914">
        <f t="shared" si="94"/>
        <v>2.7781927917627198E-2</v>
      </c>
      <c r="P914">
        <f t="shared" si="91"/>
        <v>2000.3845081730306</v>
      </c>
      <c r="Q914">
        <f t="shared" si="95"/>
        <v>2000</v>
      </c>
      <c r="R914" s="25">
        <f t="shared" si="92"/>
        <v>35994.622222222228</v>
      </c>
      <c r="S914" s="25">
        <f t="shared" si="93"/>
        <v>0</v>
      </c>
      <c r="W914">
        <f>IF(AND(P914&gt;='World Hubbert'!$N$9,P913&lt;'World Hubbert'!$N$9),'Data 1'!M914,0)</f>
        <v>0</v>
      </c>
      <c r="X914">
        <f>IF(AND(P914&gt;='World Hubbert'!$P$9,P913&lt;'World Hubbert'!$P$9),'Data 1'!M914,0)</f>
        <v>0</v>
      </c>
    </row>
    <row r="915" spans="13:24">
      <c r="M915">
        <f t="shared" si="90"/>
        <v>912</v>
      </c>
      <c r="N915">
        <f>MAX('World Hubbert'!$N$17*(1-(M915/'World Hubbert'!$N$18))*M915,0)</f>
        <v>35.993600000000001</v>
      </c>
      <c r="O915">
        <f t="shared" si="94"/>
        <v>2.7782716927453769E-2</v>
      </c>
      <c r="P915">
        <f t="shared" si="91"/>
        <v>2000.4122908899581</v>
      </c>
      <c r="Q915">
        <f t="shared" si="95"/>
        <v>2000</v>
      </c>
      <c r="R915" s="25">
        <f t="shared" si="92"/>
        <v>35993.599999999999</v>
      </c>
      <c r="S915" s="25">
        <f t="shared" si="93"/>
        <v>0</v>
      </c>
      <c r="W915">
        <f>IF(AND(P915&gt;='World Hubbert'!$N$9,P914&lt;'World Hubbert'!$N$9),'Data 1'!M915,0)</f>
        <v>0</v>
      </c>
      <c r="X915">
        <f>IF(AND(P915&gt;='World Hubbert'!$P$9,P914&lt;'World Hubbert'!$P$9),'Data 1'!M915,0)</f>
        <v>0</v>
      </c>
    </row>
    <row r="916" spans="13:24">
      <c r="M916">
        <f t="shared" si="90"/>
        <v>913</v>
      </c>
      <c r="N916">
        <f>MAX('World Hubbert'!$N$17*(1-(M916/'World Hubbert'!$N$18))*M916,0)</f>
        <v>35.992488888888886</v>
      </c>
      <c r="O916">
        <f t="shared" si="94"/>
        <v>2.7783574597662973E-2</v>
      </c>
      <c r="P916">
        <f t="shared" si="91"/>
        <v>2000.4400744645557</v>
      </c>
      <c r="Q916">
        <f t="shared" si="95"/>
        <v>2000</v>
      </c>
      <c r="R916" s="25">
        <f t="shared" si="92"/>
        <v>35992.488888888889</v>
      </c>
      <c r="S916" s="25">
        <f t="shared" si="93"/>
        <v>0</v>
      </c>
      <c r="W916">
        <f>IF(AND(P916&gt;='World Hubbert'!$N$9,P915&lt;'World Hubbert'!$N$9),'Data 1'!M916,0)</f>
        <v>0</v>
      </c>
      <c r="X916">
        <f>IF(AND(P916&gt;='World Hubbert'!$P$9,P915&lt;'World Hubbert'!$P$9),'Data 1'!M916,0)</f>
        <v>0</v>
      </c>
    </row>
    <row r="917" spans="13:24">
      <c r="M917">
        <f t="shared" si="90"/>
        <v>914</v>
      </c>
      <c r="N917">
        <f>MAX('World Hubbert'!$N$17*(1-(M917/'World Hubbert'!$N$18))*M917,0)</f>
        <v>35.991288888888896</v>
      </c>
      <c r="O917">
        <f t="shared" si="94"/>
        <v>2.7784500940968425E-2</v>
      </c>
      <c r="P917">
        <f t="shared" si="91"/>
        <v>2000.4678589654966</v>
      </c>
      <c r="Q917">
        <f t="shared" si="95"/>
        <v>2000</v>
      </c>
      <c r="R917" s="25">
        <f t="shared" si="92"/>
        <v>35991.288888888899</v>
      </c>
      <c r="S917" s="25">
        <f t="shared" si="93"/>
        <v>0</v>
      </c>
      <c r="W917">
        <f>IF(AND(P917&gt;='World Hubbert'!$N$9,P916&lt;'World Hubbert'!$N$9),'Data 1'!M917,0)</f>
        <v>0</v>
      </c>
      <c r="X917">
        <f>IF(AND(P917&gt;='World Hubbert'!$P$9,P916&lt;'World Hubbert'!$P$9),'Data 1'!M917,0)</f>
        <v>0</v>
      </c>
    </row>
    <row r="918" spans="13:24">
      <c r="M918">
        <f t="shared" si="90"/>
        <v>915</v>
      </c>
      <c r="N918">
        <f>MAX('World Hubbert'!$N$17*(1-(M918/'World Hubbert'!$N$18))*M918,0)</f>
        <v>35.99</v>
      </c>
      <c r="O918">
        <f t="shared" si="94"/>
        <v>2.7785495971103084E-2</v>
      </c>
      <c r="P918">
        <f t="shared" si="91"/>
        <v>2000.4956444614677</v>
      </c>
      <c r="Q918">
        <f t="shared" si="95"/>
        <v>2000</v>
      </c>
      <c r="R918" s="25">
        <f t="shared" si="92"/>
        <v>35990</v>
      </c>
      <c r="S918" s="25">
        <f t="shared" si="93"/>
        <v>0</v>
      </c>
      <c r="W918">
        <f>IF(AND(P918&gt;='World Hubbert'!$N$9,P917&lt;'World Hubbert'!$N$9),'Data 1'!M918,0)</f>
        <v>0</v>
      </c>
      <c r="X918">
        <f>IF(AND(P918&gt;='World Hubbert'!$P$9,P917&lt;'World Hubbert'!$P$9),'Data 1'!M918,0)</f>
        <v>0</v>
      </c>
    </row>
    <row r="919" spans="13:24">
      <c r="M919">
        <f t="shared" si="90"/>
        <v>916</v>
      </c>
      <c r="N919">
        <f>MAX('World Hubbert'!$N$17*(1-(M919/'World Hubbert'!$N$18))*M919,0)</f>
        <v>35.988622222222226</v>
      </c>
      <c r="O919">
        <f t="shared" si="94"/>
        <v>2.7786559702819656E-2</v>
      </c>
      <c r="P919">
        <f t="shared" si="91"/>
        <v>2000.5234310211706</v>
      </c>
      <c r="Q919">
        <f t="shared" si="95"/>
        <v>2000</v>
      </c>
      <c r="R919" s="25">
        <f t="shared" si="92"/>
        <v>35988.622222222228</v>
      </c>
      <c r="S919" s="25">
        <f t="shared" si="93"/>
        <v>0</v>
      </c>
      <c r="W919">
        <f>IF(AND(P919&gt;='World Hubbert'!$N$9,P918&lt;'World Hubbert'!$N$9),'Data 1'!M919,0)</f>
        <v>0</v>
      </c>
      <c r="X919">
        <f>IF(AND(P919&gt;='World Hubbert'!$P$9,P918&lt;'World Hubbert'!$P$9),'Data 1'!M919,0)</f>
        <v>0</v>
      </c>
    </row>
    <row r="920" spans="13:24">
      <c r="M920">
        <f t="shared" si="90"/>
        <v>917</v>
      </c>
      <c r="N920">
        <f>MAX('World Hubbert'!$N$17*(1-(M920/'World Hubbert'!$N$18))*M920,0)</f>
        <v>35.987155555555553</v>
      </c>
      <c r="O920">
        <f t="shared" si="94"/>
        <v>2.7787692151891231E-2</v>
      </c>
      <c r="P920">
        <f t="shared" si="91"/>
        <v>2000.5512187133224</v>
      </c>
      <c r="Q920">
        <f t="shared" si="95"/>
        <v>2000</v>
      </c>
      <c r="R920" s="25">
        <f t="shared" si="92"/>
        <v>35987.155555555553</v>
      </c>
      <c r="S920" s="25">
        <f t="shared" si="93"/>
        <v>0</v>
      </c>
      <c r="W920">
        <f>IF(AND(P920&gt;='World Hubbert'!$N$9,P919&lt;'World Hubbert'!$N$9),'Data 1'!M920,0)</f>
        <v>0</v>
      </c>
      <c r="X920">
        <f>IF(AND(P920&gt;='World Hubbert'!$P$9,P919&lt;'World Hubbert'!$P$9),'Data 1'!M920,0)</f>
        <v>0</v>
      </c>
    </row>
    <row r="921" spans="13:24">
      <c r="M921">
        <f t="shared" si="90"/>
        <v>918</v>
      </c>
      <c r="N921">
        <f>MAX('World Hubbert'!$N$17*(1-(M921/'World Hubbert'!$N$18))*M921,0)</f>
        <v>35.985599999999998</v>
      </c>
      <c r="O921">
        <f t="shared" si="94"/>
        <v>2.7788893335111826E-2</v>
      </c>
      <c r="P921">
        <f t="shared" si="91"/>
        <v>2000.5790076066576</v>
      </c>
      <c r="Q921">
        <f t="shared" si="95"/>
        <v>2000</v>
      </c>
      <c r="R921" s="25">
        <f t="shared" si="92"/>
        <v>35985.599999999999</v>
      </c>
      <c r="S921" s="25">
        <f t="shared" si="93"/>
        <v>0</v>
      </c>
      <c r="W921">
        <f>IF(AND(P921&gt;='World Hubbert'!$N$9,P920&lt;'World Hubbert'!$N$9),'Data 1'!M921,0)</f>
        <v>0</v>
      </c>
      <c r="X921">
        <f>IF(AND(P921&gt;='World Hubbert'!$P$9,P920&lt;'World Hubbert'!$P$9),'Data 1'!M921,0)</f>
        <v>0</v>
      </c>
    </row>
    <row r="922" spans="13:24">
      <c r="M922">
        <f t="shared" si="90"/>
        <v>919</v>
      </c>
      <c r="N922">
        <f>MAX('World Hubbert'!$N$17*(1-(M922/'World Hubbert'!$N$18))*M922,0)</f>
        <v>35.983955555555553</v>
      </c>
      <c r="O922">
        <f t="shared" si="94"/>
        <v>2.779016327029701E-2</v>
      </c>
      <c r="P922">
        <f t="shared" si="91"/>
        <v>2000.6067977699279</v>
      </c>
      <c r="Q922">
        <f t="shared" si="95"/>
        <v>2000</v>
      </c>
      <c r="R922" s="25">
        <f t="shared" si="92"/>
        <v>35983.955555555556</v>
      </c>
      <c r="S922" s="25">
        <f t="shared" si="93"/>
        <v>0</v>
      </c>
      <c r="W922">
        <f>IF(AND(P922&gt;='World Hubbert'!$N$9,P921&lt;'World Hubbert'!$N$9),'Data 1'!M922,0)</f>
        <v>0</v>
      </c>
      <c r="X922">
        <f>IF(AND(P922&gt;='World Hubbert'!$P$9,P921&lt;'World Hubbert'!$P$9),'Data 1'!M922,0)</f>
        <v>0</v>
      </c>
    </row>
    <row r="923" spans="13:24">
      <c r="M923">
        <f t="shared" si="90"/>
        <v>920</v>
      </c>
      <c r="N923">
        <f>MAX('World Hubbert'!$N$17*(1-(M923/'World Hubbert'!$N$18))*M923,0)</f>
        <v>35.982222222222227</v>
      </c>
      <c r="O923">
        <f t="shared" si="94"/>
        <v>2.7791501976284581E-2</v>
      </c>
      <c r="P923">
        <f t="shared" si="91"/>
        <v>2000.6345892719041</v>
      </c>
      <c r="Q923">
        <f t="shared" si="95"/>
        <v>2000</v>
      </c>
      <c r="R923" s="25">
        <f t="shared" si="92"/>
        <v>35982.222222222226</v>
      </c>
      <c r="S923" s="25">
        <f t="shared" si="93"/>
        <v>0</v>
      </c>
      <c r="W923">
        <f>IF(AND(P923&gt;='World Hubbert'!$N$9,P922&lt;'World Hubbert'!$N$9),'Data 1'!M923,0)</f>
        <v>0</v>
      </c>
      <c r="X923">
        <f>IF(AND(P923&gt;='World Hubbert'!$P$9,P922&lt;'World Hubbert'!$P$9),'Data 1'!M923,0)</f>
        <v>0</v>
      </c>
    </row>
    <row r="924" spans="13:24">
      <c r="M924">
        <f t="shared" si="90"/>
        <v>921</v>
      </c>
      <c r="N924">
        <f>MAX('World Hubbert'!$N$17*(1-(M924/'World Hubbert'!$N$18))*M924,0)</f>
        <v>35.980400000000003</v>
      </c>
      <c r="O924">
        <f t="shared" si="94"/>
        <v>2.7792909472935261E-2</v>
      </c>
      <c r="P924">
        <f t="shared" si="91"/>
        <v>2000.6623821813771</v>
      </c>
      <c r="Q924">
        <f t="shared" si="95"/>
        <v>2000</v>
      </c>
      <c r="R924" s="25">
        <f t="shared" si="92"/>
        <v>35980.400000000001</v>
      </c>
      <c r="S924" s="25">
        <f t="shared" si="93"/>
        <v>0</v>
      </c>
      <c r="W924">
        <f>IF(AND(P924&gt;='World Hubbert'!$N$9,P923&lt;'World Hubbert'!$N$9),'Data 1'!M924,0)</f>
        <v>0</v>
      </c>
      <c r="X924">
        <f>IF(AND(P924&gt;='World Hubbert'!$P$9,P923&lt;'World Hubbert'!$P$9),'Data 1'!M924,0)</f>
        <v>0</v>
      </c>
    </row>
    <row r="925" spans="13:24">
      <c r="M925">
        <f t="shared" si="90"/>
        <v>922</v>
      </c>
      <c r="N925">
        <f>MAX('World Hubbert'!$N$17*(1-(M925/'World Hubbert'!$N$18))*M925,0)</f>
        <v>35.97848888888889</v>
      </c>
      <c r="O925">
        <f t="shared" si="94"/>
        <v>2.7794385781133416E-2</v>
      </c>
      <c r="P925">
        <f t="shared" si="91"/>
        <v>2000.6901765671582</v>
      </c>
      <c r="Q925">
        <f t="shared" si="95"/>
        <v>2000</v>
      </c>
      <c r="R925" s="25">
        <f t="shared" si="92"/>
        <v>35978.488888888889</v>
      </c>
      <c r="S925" s="25">
        <f t="shared" si="93"/>
        <v>0</v>
      </c>
      <c r="W925">
        <f>IF(AND(P925&gt;='World Hubbert'!$N$9,P924&lt;'World Hubbert'!$N$9),'Data 1'!M925,0)</f>
        <v>0</v>
      </c>
      <c r="X925">
        <f>IF(AND(P925&gt;='World Hubbert'!$P$9,P924&lt;'World Hubbert'!$P$9),'Data 1'!M925,0)</f>
        <v>0</v>
      </c>
    </row>
    <row r="926" spans="13:24">
      <c r="M926">
        <f t="shared" si="90"/>
        <v>923</v>
      </c>
      <c r="N926">
        <f>MAX('World Hubbert'!$N$17*(1-(M926/'World Hubbert'!$N$18))*M926,0)</f>
        <v>35.976488888888888</v>
      </c>
      <c r="O926">
        <f t="shared" si="94"/>
        <v>2.7795930922787846E-2</v>
      </c>
      <c r="P926">
        <f t="shared" si="91"/>
        <v>2000.7179724980811</v>
      </c>
      <c r="Q926">
        <f t="shared" si="95"/>
        <v>2000</v>
      </c>
      <c r="R926" s="25">
        <f t="shared" si="92"/>
        <v>35976.488888888889</v>
      </c>
      <c r="S926" s="25">
        <f t="shared" si="93"/>
        <v>0</v>
      </c>
      <c r="W926">
        <f>IF(AND(P926&gt;='World Hubbert'!$N$9,P925&lt;'World Hubbert'!$N$9),'Data 1'!M926,0)</f>
        <v>0</v>
      </c>
      <c r="X926">
        <f>IF(AND(P926&gt;='World Hubbert'!$P$9,P925&lt;'World Hubbert'!$P$9),'Data 1'!M926,0)</f>
        <v>0</v>
      </c>
    </row>
    <row r="927" spans="13:24">
      <c r="M927">
        <f t="shared" si="90"/>
        <v>924</v>
      </c>
      <c r="N927">
        <f>MAX('World Hubbert'!$N$17*(1-(M927/'World Hubbert'!$N$18))*M927,0)</f>
        <v>35.974400000000003</v>
      </c>
      <c r="O927">
        <f t="shared" si="94"/>
        <v>2.7797544920832591E-2</v>
      </c>
      <c r="P927">
        <f t="shared" si="91"/>
        <v>2000.7457700430018</v>
      </c>
      <c r="Q927">
        <f t="shared" si="95"/>
        <v>2000</v>
      </c>
      <c r="R927" s="25">
        <f t="shared" si="92"/>
        <v>35974.400000000001</v>
      </c>
      <c r="S927" s="25">
        <f t="shared" si="93"/>
        <v>0</v>
      </c>
      <c r="W927">
        <f>IF(AND(P927&gt;='World Hubbert'!$N$9,P926&lt;'World Hubbert'!$N$9),'Data 1'!M927,0)</f>
        <v>0</v>
      </c>
      <c r="X927">
        <f>IF(AND(P927&gt;='World Hubbert'!$P$9,P926&lt;'World Hubbert'!$P$9),'Data 1'!M927,0)</f>
        <v>0</v>
      </c>
    </row>
    <row r="928" spans="13:24">
      <c r="M928">
        <f t="shared" si="90"/>
        <v>925</v>
      </c>
      <c r="N928">
        <f>MAX('World Hubbert'!$N$17*(1-(M928/'World Hubbert'!$N$18))*M928,0)</f>
        <v>35.972222222222229</v>
      </c>
      <c r="O928">
        <f t="shared" si="94"/>
        <v>2.7799227799227794E-2</v>
      </c>
      <c r="P928">
        <f t="shared" si="91"/>
        <v>2000.7735692708011</v>
      </c>
      <c r="Q928">
        <f t="shared" si="95"/>
        <v>2000</v>
      </c>
      <c r="R928" s="25">
        <f t="shared" si="92"/>
        <v>35972.222222222226</v>
      </c>
      <c r="S928" s="25">
        <f t="shared" si="93"/>
        <v>0</v>
      </c>
      <c r="W928">
        <f>IF(AND(P928&gt;='World Hubbert'!$N$9,P927&lt;'World Hubbert'!$N$9),'Data 1'!M928,0)</f>
        <v>0</v>
      </c>
      <c r="X928">
        <f>IF(AND(P928&gt;='World Hubbert'!$P$9,P927&lt;'World Hubbert'!$P$9),'Data 1'!M928,0)</f>
        <v>0</v>
      </c>
    </row>
    <row r="929" spans="13:24">
      <c r="M929">
        <f t="shared" si="90"/>
        <v>926</v>
      </c>
      <c r="N929">
        <f>MAX('World Hubbert'!$N$17*(1-(M929/'World Hubbert'!$N$18))*M929,0)</f>
        <v>35.969955555555558</v>
      </c>
      <c r="O929">
        <f t="shared" si="94"/>
        <v>2.7800979582960593E-2</v>
      </c>
      <c r="P929">
        <f t="shared" si="91"/>
        <v>2000.801370250384</v>
      </c>
      <c r="Q929">
        <f t="shared" si="95"/>
        <v>2000</v>
      </c>
      <c r="R929" s="25">
        <f t="shared" si="92"/>
        <v>35969.955555555556</v>
      </c>
      <c r="S929" s="25">
        <f t="shared" si="93"/>
        <v>0</v>
      </c>
      <c r="W929">
        <f>IF(AND(P929&gt;='World Hubbert'!$N$9,P928&lt;'World Hubbert'!$N$9),'Data 1'!M929,0)</f>
        <v>0</v>
      </c>
      <c r="X929">
        <f>IF(AND(P929&gt;='World Hubbert'!$P$9,P928&lt;'World Hubbert'!$P$9),'Data 1'!M929,0)</f>
        <v>0</v>
      </c>
    </row>
    <row r="930" spans="13:24">
      <c r="M930">
        <f t="shared" si="90"/>
        <v>927</v>
      </c>
      <c r="N930">
        <f>MAX('World Hubbert'!$N$17*(1-(M930/'World Hubbert'!$N$18))*M930,0)</f>
        <v>35.967600000000004</v>
      </c>
      <c r="O930">
        <f t="shared" si="94"/>
        <v>2.7802800298046017E-2</v>
      </c>
      <c r="P930">
        <f t="shared" si="91"/>
        <v>2000.8291730506821</v>
      </c>
      <c r="Q930">
        <f t="shared" si="95"/>
        <v>2000</v>
      </c>
      <c r="R930" s="25">
        <f t="shared" si="92"/>
        <v>35967.600000000006</v>
      </c>
      <c r="S930" s="25">
        <f t="shared" si="93"/>
        <v>0</v>
      </c>
      <c r="W930">
        <f>IF(AND(P930&gt;='World Hubbert'!$N$9,P929&lt;'World Hubbert'!$N$9),'Data 1'!M930,0)</f>
        <v>0</v>
      </c>
      <c r="X930">
        <f>IF(AND(P930&gt;='World Hubbert'!$P$9,P929&lt;'World Hubbert'!$P$9),'Data 1'!M930,0)</f>
        <v>0</v>
      </c>
    </row>
    <row r="931" spans="13:24">
      <c r="M931">
        <f t="shared" si="90"/>
        <v>928</v>
      </c>
      <c r="N931">
        <f>MAX('World Hubbert'!$N$17*(1-(M931/'World Hubbert'!$N$18))*M931,0)</f>
        <v>35.965155555555555</v>
      </c>
      <c r="O931">
        <f t="shared" si="94"/>
        <v>2.7804689971527997E-2</v>
      </c>
      <c r="P931">
        <f t="shared" si="91"/>
        <v>2000.8569777406537</v>
      </c>
      <c r="Q931">
        <f t="shared" si="95"/>
        <v>2000</v>
      </c>
      <c r="R931" s="25">
        <f t="shared" si="92"/>
        <v>35965.155555555553</v>
      </c>
      <c r="S931" s="25">
        <f t="shared" si="93"/>
        <v>0</v>
      </c>
      <c r="W931">
        <f>IF(AND(P931&gt;='World Hubbert'!$N$9,P930&lt;'World Hubbert'!$N$9),'Data 1'!M931,0)</f>
        <v>0</v>
      </c>
      <c r="X931">
        <f>IF(AND(P931&gt;='World Hubbert'!$P$9,P930&lt;'World Hubbert'!$P$9),'Data 1'!M931,0)</f>
        <v>0</v>
      </c>
    </row>
    <row r="932" spans="13:24">
      <c r="M932">
        <f t="shared" si="90"/>
        <v>929</v>
      </c>
      <c r="N932">
        <f>MAX('World Hubbert'!$N$17*(1-(M932/'World Hubbert'!$N$18))*M932,0)</f>
        <v>35.962622222222222</v>
      </c>
      <c r="O932">
        <f t="shared" si="94"/>
        <v>2.780664863148034E-2</v>
      </c>
      <c r="P932">
        <f t="shared" si="91"/>
        <v>2000.8847843892852</v>
      </c>
      <c r="Q932">
        <f t="shared" si="95"/>
        <v>2000</v>
      </c>
      <c r="R932" s="25">
        <f t="shared" si="92"/>
        <v>35962.62222222222</v>
      </c>
      <c r="S932" s="25">
        <f t="shared" si="93"/>
        <v>0</v>
      </c>
      <c r="W932">
        <f>IF(AND(P932&gt;='World Hubbert'!$N$9,P931&lt;'World Hubbert'!$N$9),'Data 1'!M932,0)</f>
        <v>0</v>
      </c>
      <c r="X932">
        <f>IF(AND(P932&gt;='World Hubbert'!$P$9,P931&lt;'World Hubbert'!$P$9),'Data 1'!M932,0)</f>
        <v>0</v>
      </c>
    </row>
    <row r="933" spans="13:24">
      <c r="M933">
        <f t="shared" si="90"/>
        <v>930</v>
      </c>
      <c r="N933">
        <f>MAX('World Hubbert'!$N$17*(1-(M933/'World Hubbert'!$N$18))*M933,0)</f>
        <v>35.959999999999994</v>
      </c>
      <c r="O933">
        <f t="shared" si="94"/>
        <v>2.7808676307007792E-2</v>
      </c>
      <c r="P933">
        <f t="shared" si="91"/>
        <v>2000.9125930655921</v>
      </c>
      <c r="Q933">
        <f t="shared" si="95"/>
        <v>2000</v>
      </c>
      <c r="R933" s="25">
        <f t="shared" si="92"/>
        <v>35959.999999999993</v>
      </c>
      <c r="S933" s="25">
        <f t="shared" si="93"/>
        <v>0</v>
      </c>
      <c r="W933">
        <f>IF(AND(P933&gt;='World Hubbert'!$N$9,P932&lt;'World Hubbert'!$N$9),'Data 1'!M933,0)</f>
        <v>0</v>
      </c>
      <c r="X933">
        <f>IF(AND(P933&gt;='World Hubbert'!$P$9,P932&lt;'World Hubbert'!$P$9),'Data 1'!M933,0)</f>
        <v>0</v>
      </c>
    </row>
    <row r="934" spans="13:24">
      <c r="M934">
        <f t="shared" si="90"/>
        <v>931</v>
      </c>
      <c r="N934">
        <f>MAX('World Hubbert'!$N$17*(1-(M934/'World Hubbert'!$N$18))*M934,0)</f>
        <v>35.957288888888883</v>
      </c>
      <c r="O934">
        <f t="shared" si="94"/>
        <v>2.78107730282471E-2</v>
      </c>
      <c r="P934">
        <f t="shared" si="91"/>
        <v>2000.9404038386203</v>
      </c>
      <c r="Q934">
        <f t="shared" si="95"/>
        <v>2000</v>
      </c>
      <c r="R934" s="25">
        <f t="shared" si="92"/>
        <v>35957.288888888885</v>
      </c>
      <c r="S934" s="25">
        <f t="shared" si="93"/>
        <v>0</v>
      </c>
      <c r="W934">
        <f>IF(AND(P934&gt;='World Hubbert'!$N$9,P933&lt;'World Hubbert'!$N$9),'Data 1'!M934,0)</f>
        <v>0</v>
      </c>
      <c r="X934">
        <f>IF(AND(P934&gt;='World Hubbert'!$P$9,P933&lt;'World Hubbert'!$P$9),'Data 1'!M934,0)</f>
        <v>0</v>
      </c>
    </row>
    <row r="935" spans="13:24">
      <c r="M935">
        <f t="shared" si="90"/>
        <v>932</v>
      </c>
      <c r="N935">
        <f>MAX('World Hubbert'!$N$17*(1-(M935/'World Hubbert'!$N$18))*M935,0)</f>
        <v>35.954488888888889</v>
      </c>
      <c r="O935">
        <f t="shared" si="94"/>
        <v>2.781293882636815E-2</v>
      </c>
      <c r="P935">
        <f t="shared" si="91"/>
        <v>2000.9682167774467</v>
      </c>
      <c r="Q935">
        <f t="shared" si="95"/>
        <v>2000</v>
      </c>
      <c r="R935" s="25">
        <f t="shared" si="92"/>
        <v>35954.488888888889</v>
      </c>
      <c r="S935" s="25">
        <f t="shared" si="93"/>
        <v>0</v>
      </c>
      <c r="W935">
        <f>IF(AND(P935&gt;='World Hubbert'!$N$9,P934&lt;'World Hubbert'!$N$9),'Data 1'!M935,0)</f>
        <v>0</v>
      </c>
      <c r="X935">
        <f>IF(AND(P935&gt;='World Hubbert'!$P$9,P934&lt;'World Hubbert'!$P$9),'Data 1'!M935,0)</f>
        <v>0</v>
      </c>
    </row>
    <row r="936" spans="13:24">
      <c r="M936">
        <f t="shared" si="90"/>
        <v>933</v>
      </c>
      <c r="N936">
        <f>MAX('World Hubbert'!$N$17*(1-(M936/'World Hubbert'!$N$18))*M936,0)</f>
        <v>35.951599999999999</v>
      </c>
      <c r="O936">
        <f t="shared" si="94"/>
        <v>2.781517373357514E-2</v>
      </c>
      <c r="P936">
        <f t="shared" si="91"/>
        <v>2000.9960319511804</v>
      </c>
      <c r="Q936">
        <f t="shared" si="95"/>
        <v>2000</v>
      </c>
      <c r="R936" s="25">
        <f t="shared" si="92"/>
        <v>35951.599999999999</v>
      </c>
      <c r="S936" s="25">
        <f t="shared" si="93"/>
        <v>0</v>
      </c>
      <c r="W936">
        <f>IF(AND(P936&gt;='World Hubbert'!$N$9,P935&lt;'World Hubbert'!$N$9),'Data 1'!M936,0)</f>
        <v>0</v>
      </c>
      <c r="X936">
        <f>IF(AND(P936&gt;='World Hubbert'!$P$9,P935&lt;'World Hubbert'!$P$9),'Data 1'!M936,0)</f>
        <v>0</v>
      </c>
    </row>
    <row r="937" spans="13:24">
      <c r="M937">
        <f t="shared" si="90"/>
        <v>934</v>
      </c>
      <c r="N937">
        <f>MAX('World Hubbert'!$N$17*(1-(M937/'World Hubbert'!$N$18))*M937,0)</f>
        <v>35.948622222222227</v>
      </c>
      <c r="O937">
        <f t="shared" si="94"/>
        <v>2.7817477783107742E-2</v>
      </c>
      <c r="P937">
        <f t="shared" si="91"/>
        <v>2001.0238494289636</v>
      </c>
      <c r="Q937">
        <f t="shared" si="95"/>
        <v>2001</v>
      </c>
      <c r="R937" s="25">
        <f t="shared" si="92"/>
        <v>35948.622222222228</v>
      </c>
      <c r="S937" s="25">
        <f t="shared" si="93"/>
        <v>0</v>
      </c>
      <c r="W937">
        <f>IF(AND(P937&gt;='World Hubbert'!$N$9,P936&lt;'World Hubbert'!$N$9),'Data 1'!M937,0)</f>
        <v>0</v>
      </c>
      <c r="X937">
        <f>IF(AND(P937&gt;='World Hubbert'!$P$9,P936&lt;'World Hubbert'!$P$9),'Data 1'!M937,0)</f>
        <v>0</v>
      </c>
    </row>
    <row r="938" spans="13:24">
      <c r="M938">
        <f t="shared" si="90"/>
        <v>935</v>
      </c>
      <c r="N938">
        <f>MAX('World Hubbert'!$N$17*(1-(M938/'World Hubbert'!$N$18))*M938,0)</f>
        <v>35.945555555555551</v>
      </c>
      <c r="O938">
        <f t="shared" si="94"/>
        <v>2.7819851009242377E-2</v>
      </c>
      <c r="P938">
        <f t="shared" si="91"/>
        <v>2001.0516692799729</v>
      </c>
      <c r="Q938">
        <f t="shared" si="95"/>
        <v>2001</v>
      </c>
      <c r="R938" s="25">
        <f t="shared" si="92"/>
        <v>35945.555555555547</v>
      </c>
      <c r="S938" s="25">
        <f t="shared" si="93"/>
        <v>0</v>
      </c>
      <c r="W938">
        <f>IF(AND(P938&gt;='World Hubbert'!$N$9,P937&lt;'World Hubbert'!$N$9),'Data 1'!M938,0)</f>
        <v>0</v>
      </c>
      <c r="X938">
        <f>IF(AND(P938&gt;='World Hubbert'!$P$9,P937&lt;'World Hubbert'!$P$9),'Data 1'!M938,0)</f>
        <v>0</v>
      </c>
    </row>
    <row r="939" spans="13:24">
      <c r="M939">
        <f t="shared" si="90"/>
        <v>936</v>
      </c>
      <c r="N939">
        <f>MAX('World Hubbert'!$N$17*(1-(M939/'World Hubbert'!$N$18))*M939,0)</f>
        <v>35.942399999999999</v>
      </c>
      <c r="O939">
        <f t="shared" si="94"/>
        <v>2.7822293447293447E-2</v>
      </c>
      <c r="P939">
        <f t="shared" si="91"/>
        <v>2001.0794915734202</v>
      </c>
      <c r="Q939">
        <f t="shared" si="95"/>
        <v>2001</v>
      </c>
      <c r="R939" s="25">
        <f t="shared" si="92"/>
        <v>35942.400000000001</v>
      </c>
      <c r="S939" s="25">
        <f t="shared" si="93"/>
        <v>0</v>
      </c>
      <c r="W939">
        <f>IF(AND(P939&gt;='World Hubbert'!$N$9,P938&lt;'World Hubbert'!$N$9),'Data 1'!M939,0)</f>
        <v>0</v>
      </c>
      <c r="X939">
        <f>IF(AND(P939&gt;='World Hubbert'!$P$9,P938&lt;'World Hubbert'!$P$9),'Data 1'!M939,0)</f>
        <v>0</v>
      </c>
    </row>
    <row r="940" spans="13:24">
      <c r="M940">
        <f t="shared" si="90"/>
        <v>937</v>
      </c>
      <c r="N940">
        <f>MAX('World Hubbert'!$N$17*(1-(M940/'World Hubbert'!$N$18))*M940,0)</f>
        <v>35.939155555555558</v>
      </c>
      <c r="O940">
        <f t="shared" si="94"/>
        <v>2.7824805133614711E-2</v>
      </c>
      <c r="P940">
        <f t="shared" si="91"/>
        <v>2001.1073163785538</v>
      </c>
      <c r="Q940">
        <f t="shared" si="95"/>
        <v>2001</v>
      </c>
      <c r="R940" s="25">
        <f t="shared" si="92"/>
        <v>35939.155555555561</v>
      </c>
      <c r="S940" s="25">
        <f t="shared" si="93"/>
        <v>0</v>
      </c>
      <c r="W940">
        <f>IF(AND(P940&gt;='World Hubbert'!$N$9,P939&lt;'World Hubbert'!$N$9),'Data 1'!M940,0)</f>
        <v>0</v>
      </c>
      <c r="X940">
        <f>IF(AND(P940&gt;='World Hubbert'!$P$9,P939&lt;'World Hubbert'!$P$9),'Data 1'!M940,0)</f>
        <v>0</v>
      </c>
    </row>
    <row r="941" spans="13:24">
      <c r="M941">
        <f t="shared" si="90"/>
        <v>938</v>
      </c>
      <c r="N941">
        <f>MAX('World Hubbert'!$N$17*(1-(M941/'World Hubbert'!$N$18))*M941,0)</f>
        <v>35.935822222222228</v>
      </c>
      <c r="O941">
        <f t="shared" si="94"/>
        <v>2.7827386105600597E-2</v>
      </c>
      <c r="P941">
        <f t="shared" si="91"/>
        <v>2001.1351437646595</v>
      </c>
      <c r="Q941">
        <f t="shared" si="95"/>
        <v>2001</v>
      </c>
      <c r="R941" s="25">
        <f t="shared" si="92"/>
        <v>35935.822222222225</v>
      </c>
      <c r="S941" s="25">
        <f t="shared" si="93"/>
        <v>0</v>
      </c>
      <c r="W941">
        <f>IF(AND(P941&gt;='World Hubbert'!$N$9,P940&lt;'World Hubbert'!$N$9),'Data 1'!M941,0)</f>
        <v>0</v>
      </c>
      <c r="X941">
        <f>IF(AND(P941&gt;='World Hubbert'!$P$9,P940&lt;'World Hubbert'!$P$9),'Data 1'!M941,0)</f>
        <v>0</v>
      </c>
    </row>
    <row r="942" spans="13:24">
      <c r="M942">
        <f t="shared" si="90"/>
        <v>939</v>
      </c>
      <c r="N942">
        <f>MAX('World Hubbert'!$N$17*(1-(M942/'World Hubbert'!$N$18))*M942,0)</f>
        <v>35.932400000000001</v>
      </c>
      <c r="O942">
        <f t="shared" si="94"/>
        <v>2.7830036401687613E-2</v>
      </c>
      <c r="P942">
        <f t="shared" si="91"/>
        <v>2001.1629738010611</v>
      </c>
      <c r="Q942">
        <f t="shared" si="95"/>
        <v>2001</v>
      </c>
      <c r="R942" s="25">
        <f t="shared" si="92"/>
        <v>35932.400000000001</v>
      </c>
      <c r="S942" s="25">
        <f t="shared" si="93"/>
        <v>0</v>
      </c>
      <c r="W942">
        <f>IF(AND(P942&gt;='World Hubbert'!$N$9,P941&lt;'World Hubbert'!$N$9),'Data 1'!M942,0)</f>
        <v>0</v>
      </c>
      <c r="X942">
        <f>IF(AND(P942&gt;='World Hubbert'!$P$9,P941&lt;'World Hubbert'!$P$9),'Data 1'!M942,0)</f>
        <v>0</v>
      </c>
    </row>
    <row r="943" spans="13:24">
      <c r="M943">
        <f t="shared" si="90"/>
        <v>940</v>
      </c>
      <c r="N943">
        <f>MAX('World Hubbert'!$N$17*(1-(M943/'World Hubbert'!$N$18))*M943,0)</f>
        <v>35.928888888888885</v>
      </c>
      <c r="O943">
        <f t="shared" si="94"/>
        <v>2.7832756061355768E-2</v>
      </c>
      <c r="P943">
        <f t="shared" si="91"/>
        <v>2001.1908065571224</v>
      </c>
      <c r="Q943">
        <f t="shared" si="95"/>
        <v>2001</v>
      </c>
      <c r="R943" s="25">
        <f t="shared" si="92"/>
        <v>35928.888888888883</v>
      </c>
      <c r="S943" s="25">
        <f t="shared" si="93"/>
        <v>0</v>
      </c>
      <c r="W943">
        <f>IF(AND(P943&gt;='World Hubbert'!$N$9,P942&lt;'World Hubbert'!$N$9),'Data 1'!M943,0)</f>
        <v>0</v>
      </c>
      <c r="X943">
        <f>IF(AND(P943&gt;='World Hubbert'!$P$9,P942&lt;'World Hubbert'!$P$9),'Data 1'!M943,0)</f>
        <v>0</v>
      </c>
    </row>
    <row r="944" spans="13:24">
      <c r="M944">
        <f t="shared" si="90"/>
        <v>941</v>
      </c>
      <c r="N944">
        <f>MAX('World Hubbert'!$N$17*(1-(M944/'World Hubbert'!$N$18))*M944,0)</f>
        <v>35.925288888888886</v>
      </c>
      <c r="O944">
        <f t="shared" si="94"/>
        <v>2.7835545125130055E-2</v>
      </c>
      <c r="P944">
        <f t="shared" si="91"/>
        <v>2001.2186421022475</v>
      </c>
      <c r="Q944">
        <f t="shared" si="95"/>
        <v>2001</v>
      </c>
      <c r="R944" s="25">
        <f t="shared" si="92"/>
        <v>35925.288888888885</v>
      </c>
      <c r="S944" s="25">
        <f t="shared" si="93"/>
        <v>0</v>
      </c>
      <c r="W944">
        <f>IF(AND(P944&gt;='World Hubbert'!$N$9,P943&lt;'World Hubbert'!$N$9),'Data 1'!M944,0)</f>
        <v>0</v>
      </c>
      <c r="X944">
        <f>IF(AND(P944&gt;='World Hubbert'!$P$9,P943&lt;'World Hubbert'!$P$9),'Data 1'!M944,0)</f>
        <v>0</v>
      </c>
    </row>
    <row r="945" spans="13:24">
      <c r="M945">
        <f t="shared" si="90"/>
        <v>942</v>
      </c>
      <c r="N945">
        <f>MAX('World Hubbert'!$N$17*(1-(M945/'World Hubbert'!$N$18))*M945,0)</f>
        <v>35.921600000000005</v>
      </c>
      <c r="O945">
        <f t="shared" si="94"/>
        <v>2.7838403634581975E-2</v>
      </c>
      <c r="P945">
        <f t="shared" si="91"/>
        <v>2001.2464805058821</v>
      </c>
      <c r="Q945">
        <f t="shared" si="95"/>
        <v>2001</v>
      </c>
      <c r="R945" s="25">
        <f t="shared" si="92"/>
        <v>35921.600000000006</v>
      </c>
      <c r="S945" s="25">
        <f t="shared" si="93"/>
        <v>0</v>
      </c>
      <c r="W945">
        <f>IF(AND(P945&gt;='World Hubbert'!$N$9,P944&lt;'World Hubbert'!$N$9),'Data 1'!M945,0)</f>
        <v>0</v>
      </c>
      <c r="X945">
        <f>IF(AND(P945&gt;='World Hubbert'!$P$9,P944&lt;'World Hubbert'!$P$9),'Data 1'!M945,0)</f>
        <v>0</v>
      </c>
    </row>
    <row r="946" spans="13:24">
      <c r="M946">
        <f t="shared" si="90"/>
        <v>943</v>
      </c>
      <c r="N946">
        <f>MAX('World Hubbert'!$N$17*(1-(M946/'World Hubbert'!$N$18))*M946,0)</f>
        <v>35.917822222222227</v>
      </c>
      <c r="O946">
        <f t="shared" si="94"/>
        <v>2.7841331632331084E-2</v>
      </c>
      <c r="P946">
        <f t="shared" si="91"/>
        <v>2001.2743218375144</v>
      </c>
      <c r="Q946">
        <f t="shared" si="95"/>
        <v>2001</v>
      </c>
      <c r="R946" s="25">
        <f t="shared" si="92"/>
        <v>35917.822222222225</v>
      </c>
      <c r="S946" s="25">
        <f t="shared" si="93"/>
        <v>0</v>
      </c>
      <c r="W946">
        <f>IF(AND(P946&gt;='World Hubbert'!$N$9,P945&lt;'World Hubbert'!$N$9),'Data 1'!M946,0)</f>
        <v>0</v>
      </c>
      <c r="X946">
        <f>IF(AND(P946&gt;='World Hubbert'!$P$9,P945&lt;'World Hubbert'!$P$9),'Data 1'!M946,0)</f>
        <v>0</v>
      </c>
    </row>
    <row r="947" spans="13:24">
      <c r="M947">
        <f t="shared" si="90"/>
        <v>944</v>
      </c>
      <c r="N947">
        <f>MAX('World Hubbert'!$N$17*(1-(M947/'World Hubbert'!$N$18))*M947,0)</f>
        <v>35.913955555555553</v>
      </c>
      <c r="O947">
        <f t="shared" si="94"/>
        <v>2.7844329162046572E-2</v>
      </c>
      <c r="P947">
        <f t="shared" si="91"/>
        <v>2001.3021661666764</v>
      </c>
      <c r="Q947">
        <f t="shared" si="95"/>
        <v>2001</v>
      </c>
      <c r="R947" s="25">
        <f t="shared" si="92"/>
        <v>35913.955555555556</v>
      </c>
      <c r="S947" s="25">
        <f t="shared" si="93"/>
        <v>0</v>
      </c>
      <c r="W947">
        <f>IF(AND(P947&gt;='World Hubbert'!$N$9,P946&lt;'World Hubbert'!$N$9),'Data 1'!M947,0)</f>
        <v>0</v>
      </c>
      <c r="X947">
        <f>IF(AND(P947&gt;='World Hubbert'!$P$9,P946&lt;'World Hubbert'!$P$9),'Data 1'!M947,0)</f>
        <v>0</v>
      </c>
    </row>
    <row r="948" spans="13:24">
      <c r="M948">
        <f t="shared" si="90"/>
        <v>945</v>
      </c>
      <c r="N948">
        <f>MAX('World Hubbert'!$N$17*(1-(M948/'World Hubbert'!$N$18))*M948,0)</f>
        <v>35.909999999999997</v>
      </c>
      <c r="O948">
        <f t="shared" si="94"/>
        <v>2.7847396268448902E-2</v>
      </c>
      <c r="P948">
        <f t="shared" si="91"/>
        <v>2001.3300135629449</v>
      </c>
      <c r="Q948">
        <f t="shared" si="95"/>
        <v>2001</v>
      </c>
      <c r="R948" s="25">
        <f t="shared" si="92"/>
        <v>35910</v>
      </c>
      <c r="S948" s="25">
        <f t="shared" si="93"/>
        <v>0</v>
      </c>
      <c r="W948">
        <f>IF(AND(P948&gt;='World Hubbert'!$N$9,P947&lt;'World Hubbert'!$N$9),'Data 1'!M948,0)</f>
        <v>0</v>
      </c>
      <c r="X948">
        <f>IF(AND(P948&gt;='World Hubbert'!$P$9,P947&lt;'World Hubbert'!$P$9),'Data 1'!M948,0)</f>
        <v>0</v>
      </c>
    </row>
    <row r="949" spans="13:24">
      <c r="M949">
        <f t="shared" si="90"/>
        <v>946</v>
      </c>
      <c r="N949">
        <f>MAX('World Hubbert'!$N$17*(1-(M949/'World Hubbert'!$N$18))*M949,0)</f>
        <v>35.905955555555558</v>
      </c>
      <c r="O949">
        <f t="shared" si="94"/>
        <v>2.7850532997311495E-2</v>
      </c>
      <c r="P949">
        <f t="shared" si="91"/>
        <v>2001.3578640959422</v>
      </c>
      <c r="Q949">
        <f t="shared" si="95"/>
        <v>2001</v>
      </c>
      <c r="R949" s="25">
        <f t="shared" si="92"/>
        <v>35905.955555555556</v>
      </c>
      <c r="S949" s="25">
        <f t="shared" si="93"/>
        <v>0</v>
      </c>
      <c r="W949">
        <f>IF(AND(P949&gt;='World Hubbert'!$N$9,P948&lt;'World Hubbert'!$N$9),'Data 1'!M949,0)</f>
        <v>0</v>
      </c>
      <c r="X949">
        <f>IF(AND(P949&gt;='World Hubbert'!$P$9,P948&lt;'World Hubbert'!$P$9),'Data 1'!M949,0)</f>
        <v>0</v>
      </c>
    </row>
    <row r="950" spans="13:24">
      <c r="M950">
        <f t="shared" si="90"/>
        <v>947</v>
      </c>
      <c r="N950">
        <f>MAX('World Hubbert'!$N$17*(1-(M950/'World Hubbert'!$N$18))*M950,0)</f>
        <v>35.901822222222222</v>
      </c>
      <c r="O950">
        <f t="shared" si="94"/>
        <v>2.7853739395462439E-2</v>
      </c>
      <c r="P950">
        <f t="shared" si="91"/>
        <v>2001.3857178353376</v>
      </c>
      <c r="Q950">
        <f t="shared" si="95"/>
        <v>2001</v>
      </c>
      <c r="R950" s="25">
        <f t="shared" si="92"/>
        <v>35901.822222222225</v>
      </c>
      <c r="S950" s="25">
        <f t="shared" si="93"/>
        <v>0</v>
      </c>
      <c r="W950">
        <f>IF(AND(P950&gt;='World Hubbert'!$N$9,P949&lt;'World Hubbert'!$N$9),'Data 1'!M950,0)</f>
        <v>0</v>
      </c>
      <c r="X950">
        <f>IF(AND(P950&gt;='World Hubbert'!$P$9,P949&lt;'World Hubbert'!$P$9),'Data 1'!M950,0)</f>
        <v>0</v>
      </c>
    </row>
    <row r="951" spans="13:24">
      <c r="M951">
        <f t="shared" ref="M951:M1014" si="96">M950+1</f>
        <v>948</v>
      </c>
      <c r="N951">
        <f>MAX('World Hubbert'!$N$17*(1-(M951/'World Hubbert'!$N$18))*M951,0)</f>
        <v>35.897600000000004</v>
      </c>
      <c r="O951">
        <f t="shared" si="94"/>
        <v>2.7857015510786232E-2</v>
      </c>
      <c r="P951">
        <f t="shared" ref="P951:P1014" si="97">P952-O952</f>
        <v>2001.4135748508484</v>
      </c>
      <c r="Q951">
        <f t="shared" si="95"/>
        <v>2001</v>
      </c>
      <c r="R951" s="25">
        <f t="shared" ref="R951:R1014" si="98">IF(N951&gt;0,N951*1000,0)</f>
        <v>35897.600000000006</v>
      </c>
      <c r="S951" s="25">
        <f t="shared" ref="S951:S1014" si="99">IF(R951=$T$6,Q951,0)</f>
        <v>0</v>
      </c>
      <c r="W951">
        <f>IF(AND(P951&gt;='World Hubbert'!$N$9,P950&lt;'World Hubbert'!$N$9),'Data 1'!M951,0)</f>
        <v>0</v>
      </c>
      <c r="X951">
        <f>IF(AND(P951&gt;='World Hubbert'!$P$9,P950&lt;'World Hubbert'!$P$9),'Data 1'!M951,0)</f>
        <v>0</v>
      </c>
    </row>
    <row r="952" spans="13:24">
      <c r="M952">
        <f t="shared" si="96"/>
        <v>949</v>
      </c>
      <c r="N952">
        <f>MAX('World Hubbert'!$N$17*(1-(M952/'World Hubbert'!$N$18))*M952,0)</f>
        <v>35.89328888888889</v>
      </c>
      <c r="O952">
        <f t="shared" si="94"/>
        <v>2.7860361392225596E-2</v>
      </c>
      <c r="P952">
        <f t="shared" si="97"/>
        <v>2001.4414352122405</v>
      </c>
      <c r="Q952">
        <f t="shared" si="95"/>
        <v>2001</v>
      </c>
      <c r="R952" s="25">
        <f t="shared" si="98"/>
        <v>35893.288888888892</v>
      </c>
      <c r="S952" s="25">
        <f t="shared" si="99"/>
        <v>0</v>
      </c>
      <c r="W952">
        <f>IF(AND(P952&gt;='World Hubbert'!$N$9,P951&lt;'World Hubbert'!$N$9),'Data 1'!M952,0)</f>
        <v>0</v>
      </c>
      <c r="X952">
        <f>IF(AND(P952&gt;='World Hubbert'!$P$9,P951&lt;'World Hubbert'!$P$9),'Data 1'!M952,0)</f>
        <v>0</v>
      </c>
    </row>
    <row r="953" spans="13:24">
      <c r="M953">
        <f t="shared" si="96"/>
        <v>950</v>
      </c>
      <c r="N953">
        <f>MAX('World Hubbert'!$N$17*(1-(M953/'World Hubbert'!$N$18))*M953,0)</f>
        <v>35.888888888888886</v>
      </c>
      <c r="O953">
        <f t="shared" si="94"/>
        <v>2.7863777089783284E-2</v>
      </c>
      <c r="P953">
        <f t="shared" si="97"/>
        <v>2001.4692989893304</v>
      </c>
      <c r="Q953">
        <f t="shared" si="95"/>
        <v>2001</v>
      </c>
      <c r="R953" s="25">
        <f t="shared" si="98"/>
        <v>35888.888888888883</v>
      </c>
      <c r="S953" s="25">
        <f t="shared" si="99"/>
        <v>0</v>
      </c>
      <c r="W953">
        <f>IF(AND(P953&gt;='World Hubbert'!$N$9,P952&lt;'World Hubbert'!$N$9),'Data 1'!M953,0)</f>
        <v>0</v>
      </c>
      <c r="X953">
        <f>IF(AND(P953&gt;='World Hubbert'!$P$9,P952&lt;'World Hubbert'!$P$9),'Data 1'!M953,0)</f>
        <v>0</v>
      </c>
    </row>
    <row r="954" spans="13:24">
      <c r="M954">
        <f t="shared" si="96"/>
        <v>951</v>
      </c>
      <c r="N954">
        <f>MAX('World Hubbert'!$N$17*(1-(M954/'World Hubbert'!$N$18))*M954,0)</f>
        <v>35.884399999999999</v>
      </c>
      <c r="O954">
        <f t="shared" si="94"/>
        <v>2.7867262654523973E-2</v>
      </c>
      <c r="P954">
        <f t="shared" si="97"/>
        <v>2001.4971662519849</v>
      </c>
      <c r="Q954">
        <f t="shared" si="95"/>
        <v>2001</v>
      </c>
      <c r="R954" s="25">
        <f t="shared" si="98"/>
        <v>35884.400000000001</v>
      </c>
      <c r="S954" s="25">
        <f t="shared" si="99"/>
        <v>0</v>
      </c>
      <c r="W954">
        <f>IF(AND(P954&gt;='World Hubbert'!$N$9,P953&lt;'World Hubbert'!$N$9),'Data 1'!M954,0)</f>
        <v>0</v>
      </c>
      <c r="X954">
        <f>IF(AND(P954&gt;='World Hubbert'!$P$9,P953&lt;'World Hubbert'!$P$9),'Data 1'!M954,0)</f>
        <v>0</v>
      </c>
    </row>
    <row r="955" spans="13:24">
      <c r="M955">
        <f t="shared" si="96"/>
        <v>952</v>
      </c>
      <c r="N955">
        <f>MAX('World Hubbert'!$N$17*(1-(M955/'World Hubbert'!$N$18))*M955,0)</f>
        <v>35.879822222222224</v>
      </c>
      <c r="O955">
        <f t="shared" si="94"/>
        <v>2.7870818138576184E-2</v>
      </c>
      <c r="P955">
        <f t="shared" si="97"/>
        <v>2001.5250370701235</v>
      </c>
      <c r="Q955">
        <f t="shared" si="95"/>
        <v>2001</v>
      </c>
      <c r="R955" s="25">
        <f t="shared" si="98"/>
        <v>35879.822222222225</v>
      </c>
      <c r="S955" s="25">
        <f t="shared" si="99"/>
        <v>0</v>
      </c>
      <c r="W955">
        <f>IF(AND(P955&gt;='World Hubbert'!$N$9,P954&lt;'World Hubbert'!$N$9),'Data 1'!M955,0)</f>
        <v>0</v>
      </c>
      <c r="X955">
        <f>IF(AND(P955&gt;='World Hubbert'!$P$9,P954&lt;'World Hubbert'!$P$9),'Data 1'!M955,0)</f>
        <v>0</v>
      </c>
    </row>
    <row r="956" spans="13:24">
      <c r="M956">
        <f t="shared" si="96"/>
        <v>953</v>
      </c>
      <c r="N956">
        <f>MAX('World Hubbert'!$N$17*(1-(M956/'World Hubbert'!$N$18))*M956,0)</f>
        <v>35.875155555555551</v>
      </c>
      <c r="O956">
        <f t="shared" si="94"/>
        <v>2.7874443595134239E-2</v>
      </c>
      <c r="P956">
        <f t="shared" si="97"/>
        <v>2001.5529115137188</v>
      </c>
      <c r="Q956">
        <f t="shared" si="95"/>
        <v>2001</v>
      </c>
      <c r="R956" s="25">
        <f t="shared" si="98"/>
        <v>35875.155555555553</v>
      </c>
      <c r="S956" s="25">
        <f t="shared" si="99"/>
        <v>0</v>
      </c>
      <c r="W956">
        <f>IF(AND(P956&gt;='World Hubbert'!$N$9,P955&lt;'World Hubbert'!$N$9),'Data 1'!M956,0)</f>
        <v>0</v>
      </c>
      <c r="X956">
        <f>IF(AND(P956&gt;='World Hubbert'!$P$9,P955&lt;'World Hubbert'!$P$9),'Data 1'!M956,0)</f>
        <v>0</v>
      </c>
    </row>
    <row r="957" spans="13:24">
      <c r="M957">
        <f t="shared" si="96"/>
        <v>954</v>
      </c>
      <c r="N957">
        <f>MAX('World Hubbert'!$N$17*(1-(M957/'World Hubbert'!$N$18))*M957,0)</f>
        <v>35.870400000000004</v>
      </c>
      <c r="O957">
        <f t="shared" si="94"/>
        <v>2.7878139078460231E-2</v>
      </c>
      <c r="P957">
        <f t="shared" si="97"/>
        <v>2001.5807896527972</v>
      </c>
      <c r="Q957">
        <f t="shared" si="95"/>
        <v>2001</v>
      </c>
      <c r="R957" s="25">
        <f t="shared" si="98"/>
        <v>35870.400000000001</v>
      </c>
      <c r="S957" s="25">
        <f t="shared" si="99"/>
        <v>0</v>
      </c>
      <c r="W957">
        <f>IF(AND(P957&gt;='World Hubbert'!$N$9,P956&lt;'World Hubbert'!$N$9),'Data 1'!M957,0)</f>
        <v>0</v>
      </c>
      <c r="X957">
        <f>IF(AND(P957&gt;='World Hubbert'!$P$9,P956&lt;'World Hubbert'!$P$9),'Data 1'!M957,0)</f>
        <v>0</v>
      </c>
    </row>
    <row r="958" spans="13:24">
      <c r="M958">
        <f t="shared" si="96"/>
        <v>955</v>
      </c>
      <c r="N958">
        <f>MAX('World Hubbert'!$N$17*(1-(M958/'World Hubbert'!$N$18))*M958,0)</f>
        <v>35.865555555555559</v>
      </c>
      <c r="O958">
        <f t="shared" si="94"/>
        <v>2.7881904643886114E-2</v>
      </c>
      <c r="P958">
        <f t="shared" si="97"/>
        <v>2001.6086715574411</v>
      </c>
      <c r="Q958">
        <f t="shared" si="95"/>
        <v>2001</v>
      </c>
      <c r="R958" s="25">
        <f t="shared" si="98"/>
        <v>35865.555555555562</v>
      </c>
      <c r="S958" s="25">
        <f t="shared" si="99"/>
        <v>0</v>
      </c>
      <c r="W958">
        <f>IF(AND(P958&gt;='World Hubbert'!$N$9,P957&lt;'World Hubbert'!$N$9),'Data 1'!M958,0)</f>
        <v>0</v>
      </c>
      <c r="X958">
        <f>IF(AND(P958&gt;='World Hubbert'!$P$9,P957&lt;'World Hubbert'!$P$9),'Data 1'!M958,0)</f>
        <v>0</v>
      </c>
    </row>
    <row r="959" spans="13:24">
      <c r="M959">
        <f t="shared" si="96"/>
        <v>956</v>
      </c>
      <c r="N959">
        <f>MAX('World Hubbert'!$N$17*(1-(M959/'World Hubbert'!$N$18))*M959,0)</f>
        <v>35.860622222222226</v>
      </c>
      <c r="O959">
        <f t="shared" si="94"/>
        <v>2.7885740347815737E-2</v>
      </c>
      <c r="P959">
        <f t="shared" si="97"/>
        <v>2001.6365572977888</v>
      </c>
      <c r="Q959">
        <f t="shared" si="95"/>
        <v>2001</v>
      </c>
      <c r="R959" s="25">
        <f t="shared" si="98"/>
        <v>35860.622222222228</v>
      </c>
      <c r="S959" s="25">
        <f t="shared" si="99"/>
        <v>0</v>
      </c>
      <c r="W959">
        <f>IF(AND(P959&gt;='World Hubbert'!$N$9,P958&lt;'World Hubbert'!$N$9),'Data 1'!M959,0)</f>
        <v>0</v>
      </c>
      <c r="X959">
        <f>IF(AND(P959&gt;='World Hubbert'!$P$9,P958&lt;'World Hubbert'!$P$9),'Data 1'!M959,0)</f>
        <v>0</v>
      </c>
    </row>
    <row r="960" spans="13:24">
      <c r="M960">
        <f t="shared" si="96"/>
        <v>957</v>
      </c>
      <c r="N960">
        <f>MAX('World Hubbert'!$N$17*(1-(M960/'World Hubbert'!$N$18))*M960,0)</f>
        <v>35.855600000000003</v>
      </c>
      <c r="O960">
        <f t="shared" si="94"/>
        <v>2.7889646247726992E-2</v>
      </c>
      <c r="P960">
        <f t="shared" si="97"/>
        <v>2001.6644469440366</v>
      </c>
      <c r="Q960">
        <f t="shared" si="95"/>
        <v>2001</v>
      </c>
      <c r="R960" s="25">
        <f t="shared" si="98"/>
        <v>35855.600000000006</v>
      </c>
      <c r="S960" s="25">
        <f t="shared" si="99"/>
        <v>0</v>
      </c>
      <c r="W960">
        <f>IF(AND(P960&gt;='World Hubbert'!$N$9,P959&lt;'World Hubbert'!$N$9),'Data 1'!M960,0)</f>
        <v>0</v>
      </c>
      <c r="X960">
        <f>IF(AND(P960&gt;='World Hubbert'!$P$9,P959&lt;'World Hubbert'!$P$9),'Data 1'!M960,0)</f>
        <v>0</v>
      </c>
    </row>
    <row r="961" spans="13:24">
      <c r="M961">
        <f t="shared" si="96"/>
        <v>958</v>
      </c>
      <c r="N961">
        <f>MAX('World Hubbert'!$N$17*(1-(M961/'World Hubbert'!$N$18))*M961,0)</f>
        <v>35.850488888888883</v>
      </c>
      <c r="O961">
        <f t="shared" si="94"/>
        <v>2.7893622402173971E-2</v>
      </c>
      <c r="P961">
        <f t="shared" si="97"/>
        <v>2001.6923405664388</v>
      </c>
      <c r="Q961">
        <f t="shared" si="95"/>
        <v>2001</v>
      </c>
      <c r="R961" s="25">
        <f t="shared" si="98"/>
        <v>35850.488888888882</v>
      </c>
      <c r="S961" s="25">
        <f t="shared" si="99"/>
        <v>0</v>
      </c>
      <c r="W961">
        <f>IF(AND(P961&gt;='World Hubbert'!$N$9,P960&lt;'World Hubbert'!$N$9),'Data 1'!M961,0)</f>
        <v>0</v>
      </c>
      <c r="X961">
        <f>IF(AND(P961&gt;='World Hubbert'!$P$9,P960&lt;'World Hubbert'!$P$9),'Data 1'!M961,0)</f>
        <v>0</v>
      </c>
    </row>
    <row r="962" spans="13:24">
      <c r="M962">
        <f t="shared" si="96"/>
        <v>959</v>
      </c>
      <c r="N962">
        <f>MAX('World Hubbert'!$N$17*(1-(M962/'World Hubbert'!$N$18))*M962,0)</f>
        <v>35.845288888888895</v>
      </c>
      <c r="O962">
        <f t="shared" si="94"/>
        <v>2.7897668870789153E-2</v>
      </c>
      <c r="P962">
        <f t="shared" si="97"/>
        <v>2001.7202382353096</v>
      </c>
      <c r="Q962">
        <f t="shared" si="95"/>
        <v>2001</v>
      </c>
      <c r="R962" s="25">
        <f t="shared" si="98"/>
        <v>35845.288888888892</v>
      </c>
      <c r="S962" s="25">
        <f t="shared" si="99"/>
        <v>0</v>
      </c>
      <c r="W962">
        <f>IF(AND(P962&gt;='World Hubbert'!$N$9,P961&lt;'World Hubbert'!$N$9),'Data 1'!M962,0)</f>
        <v>0</v>
      </c>
      <c r="X962">
        <f>IF(AND(P962&gt;='World Hubbert'!$P$9,P961&lt;'World Hubbert'!$P$9),'Data 1'!M962,0)</f>
        <v>0</v>
      </c>
    </row>
    <row r="963" spans="13:24">
      <c r="M963">
        <f t="shared" si="96"/>
        <v>960</v>
      </c>
      <c r="N963">
        <f>MAX('World Hubbert'!$N$17*(1-(M963/'World Hubbert'!$N$18))*M963,0)</f>
        <v>35.840000000000003</v>
      </c>
      <c r="O963">
        <f t="shared" si="94"/>
        <v>2.7901785714285712E-2</v>
      </c>
      <c r="P963">
        <f t="shared" si="97"/>
        <v>2001.7481400210238</v>
      </c>
      <c r="Q963">
        <f t="shared" si="95"/>
        <v>2001</v>
      </c>
      <c r="R963" s="25">
        <f t="shared" si="98"/>
        <v>35840</v>
      </c>
      <c r="S963" s="25">
        <f t="shared" si="99"/>
        <v>0</v>
      </c>
      <c r="W963">
        <f>IF(AND(P963&gt;='World Hubbert'!$N$9,P962&lt;'World Hubbert'!$N$9),'Data 1'!M963,0)</f>
        <v>0</v>
      </c>
      <c r="X963">
        <f>IF(AND(P963&gt;='World Hubbert'!$P$9,P962&lt;'World Hubbert'!$P$9),'Data 1'!M963,0)</f>
        <v>0</v>
      </c>
    </row>
    <row r="964" spans="13:24">
      <c r="M964">
        <f t="shared" si="96"/>
        <v>961</v>
      </c>
      <c r="N964">
        <f>MAX('World Hubbert'!$N$17*(1-(M964/'World Hubbert'!$N$18))*M964,0)</f>
        <v>35.834622222222222</v>
      </c>
      <c r="O964">
        <f t="shared" si="94"/>
        <v>2.7905972994459734E-2</v>
      </c>
      <c r="P964">
        <f t="shared" si="97"/>
        <v>2001.7760459940182</v>
      </c>
      <c r="Q964">
        <f t="shared" si="95"/>
        <v>2001</v>
      </c>
      <c r="R964" s="25">
        <f t="shared" si="98"/>
        <v>35834.62222222222</v>
      </c>
      <c r="S964" s="25">
        <f t="shared" si="99"/>
        <v>0</v>
      </c>
      <c r="W964">
        <f>IF(AND(P964&gt;='World Hubbert'!$N$9,P963&lt;'World Hubbert'!$N$9),'Data 1'!M964,0)</f>
        <v>0</v>
      </c>
      <c r="X964">
        <f>IF(AND(P964&gt;='World Hubbert'!$P$9,P963&lt;'World Hubbert'!$P$9),'Data 1'!M964,0)</f>
        <v>0</v>
      </c>
    </row>
    <row r="965" spans="13:24">
      <c r="M965">
        <f t="shared" si="96"/>
        <v>962</v>
      </c>
      <c r="N965">
        <f>MAX('World Hubbert'!$N$17*(1-(M965/'World Hubbert'!$N$18))*M965,0)</f>
        <v>35.829155555555552</v>
      </c>
      <c r="O965">
        <f t="shared" ref="O965:O1028" si="100">1/N965</f>
        <v>2.791023077419259E-2</v>
      </c>
      <c r="P965">
        <f t="shared" si="97"/>
        <v>2001.8039562247925</v>
      </c>
      <c r="Q965">
        <f t="shared" ref="Q965:Q1028" si="101">INT(P965)</f>
        <v>2001</v>
      </c>
      <c r="R965" s="25">
        <f t="shared" si="98"/>
        <v>35829.155555555553</v>
      </c>
      <c r="S965" s="25">
        <f t="shared" si="99"/>
        <v>0</v>
      </c>
      <c r="W965">
        <f>IF(AND(P965&gt;='World Hubbert'!$N$9,P964&lt;'World Hubbert'!$N$9),'Data 1'!M965,0)</f>
        <v>0</v>
      </c>
      <c r="X965">
        <f>IF(AND(P965&gt;='World Hubbert'!$P$9,P964&lt;'World Hubbert'!$P$9),'Data 1'!M965,0)</f>
        <v>0</v>
      </c>
    </row>
    <row r="966" spans="13:24">
      <c r="M966">
        <f t="shared" si="96"/>
        <v>963</v>
      </c>
      <c r="N966">
        <f>MAX('World Hubbert'!$N$17*(1-(M966/'World Hubbert'!$N$18))*M966,0)</f>
        <v>35.823599999999999</v>
      </c>
      <c r="O966">
        <f t="shared" si="100"/>
        <v>2.7914559117453299E-2</v>
      </c>
      <c r="P966">
        <f t="shared" si="97"/>
        <v>2001.8318707839101</v>
      </c>
      <c r="Q966">
        <f t="shared" si="101"/>
        <v>2001</v>
      </c>
      <c r="R966" s="25">
        <f t="shared" si="98"/>
        <v>35823.599999999999</v>
      </c>
      <c r="S966" s="25">
        <f t="shared" si="99"/>
        <v>0</v>
      </c>
      <c r="W966">
        <f>IF(AND(P966&gt;='World Hubbert'!$N$9,P965&lt;'World Hubbert'!$N$9),'Data 1'!M966,0)</f>
        <v>0</v>
      </c>
      <c r="X966">
        <f>IF(AND(P966&gt;='World Hubbert'!$P$9,P965&lt;'World Hubbert'!$P$9),'Data 1'!M966,0)</f>
        <v>0</v>
      </c>
    </row>
    <row r="967" spans="13:24">
      <c r="M967">
        <f t="shared" si="96"/>
        <v>964</v>
      </c>
      <c r="N967">
        <f>MAX('World Hubbert'!$N$17*(1-(M967/'World Hubbert'!$N$18))*M967,0)</f>
        <v>35.81795555555555</v>
      </c>
      <c r="O967">
        <f t="shared" si="100"/>
        <v>2.7918958089300963E-2</v>
      </c>
      <c r="P967">
        <f t="shared" si="97"/>
        <v>2001.8597897419993</v>
      </c>
      <c r="Q967">
        <f t="shared" si="101"/>
        <v>2001</v>
      </c>
      <c r="R967" s="25">
        <f t="shared" si="98"/>
        <v>35817.955555555549</v>
      </c>
      <c r="S967" s="25">
        <f t="shared" si="99"/>
        <v>0</v>
      </c>
      <c r="W967">
        <f>IF(AND(P967&gt;='World Hubbert'!$N$9,P966&lt;'World Hubbert'!$N$9),'Data 1'!M967,0)</f>
        <v>0</v>
      </c>
      <c r="X967">
        <f>IF(AND(P967&gt;='World Hubbert'!$P$9,P966&lt;'World Hubbert'!$P$9),'Data 1'!M967,0)</f>
        <v>0</v>
      </c>
    </row>
    <row r="968" spans="13:24">
      <c r="M968">
        <f t="shared" si="96"/>
        <v>965</v>
      </c>
      <c r="N968">
        <f>MAX('World Hubbert'!$N$17*(1-(M968/'World Hubbert'!$N$18))*M968,0)</f>
        <v>35.812222222222225</v>
      </c>
      <c r="O968">
        <f t="shared" si="100"/>
        <v>2.7923427755887187E-2</v>
      </c>
      <c r="P968">
        <f t="shared" si="97"/>
        <v>2001.8877131697552</v>
      </c>
      <c r="Q968">
        <f t="shared" si="101"/>
        <v>2001</v>
      </c>
      <c r="R968" s="25">
        <f t="shared" si="98"/>
        <v>35812.222222222226</v>
      </c>
      <c r="S968" s="25">
        <f t="shared" si="99"/>
        <v>0</v>
      </c>
      <c r="W968">
        <f>IF(AND(P968&gt;='World Hubbert'!$N$9,P967&lt;'World Hubbert'!$N$9),'Data 1'!M968,0)</f>
        <v>0</v>
      </c>
      <c r="X968">
        <f>IF(AND(P968&gt;='World Hubbert'!$P$9,P967&lt;'World Hubbert'!$P$9),'Data 1'!M968,0)</f>
        <v>0</v>
      </c>
    </row>
    <row r="969" spans="13:24">
      <c r="M969">
        <f t="shared" si="96"/>
        <v>966</v>
      </c>
      <c r="N969">
        <f>MAX('World Hubbert'!$N$17*(1-(M969/'World Hubbert'!$N$18))*M969,0)</f>
        <v>35.806400000000004</v>
      </c>
      <c r="O969">
        <f t="shared" si="100"/>
        <v>2.792796818445864E-2</v>
      </c>
      <c r="P969">
        <f t="shared" si="97"/>
        <v>2001.9156411379397</v>
      </c>
      <c r="Q969">
        <f t="shared" si="101"/>
        <v>2001</v>
      </c>
      <c r="R969" s="25">
        <f t="shared" si="98"/>
        <v>35806.400000000001</v>
      </c>
      <c r="S969" s="25">
        <f t="shared" si="99"/>
        <v>0</v>
      </c>
      <c r="W969">
        <f>IF(AND(P969&gt;='World Hubbert'!$N$9,P968&lt;'World Hubbert'!$N$9),'Data 1'!M969,0)</f>
        <v>0</v>
      </c>
      <c r="X969">
        <f>IF(AND(P969&gt;='World Hubbert'!$P$9,P968&lt;'World Hubbert'!$P$9),'Data 1'!M969,0)</f>
        <v>0</v>
      </c>
    </row>
    <row r="970" spans="13:24">
      <c r="M970">
        <f t="shared" si="96"/>
        <v>967</v>
      </c>
      <c r="N970">
        <f>MAX('World Hubbert'!$N$17*(1-(M970/'World Hubbert'!$N$18))*M970,0)</f>
        <v>35.800488888888886</v>
      </c>
      <c r="O970">
        <f t="shared" si="100"/>
        <v>2.793257944335956E-2</v>
      </c>
      <c r="P970">
        <f t="shared" si="97"/>
        <v>2001.9435737173831</v>
      </c>
      <c r="Q970">
        <f t="shared" si="101"/>
        <v>2001</v>
      </c>
      <c r="R970" s="25">
        <f t="shared" si="98"/>
        <v>35800.488888888889</v>
      </c>
      <c r="S970" s="25">
        <f t="shared" si="99"/>
        <v>0</v>
      </c>
      <c r="W970">
        <f>IF(AND(P970&gt;='World Hubbert'!$N$9,P969&lt;'World Hubbert'!$N$9),'Data 1'!M970,0)</f>
        <v>0</v>
      </c>
      <c r="X970">
        <f>IF(AND(P970&gt;='World Hubbert'!$P$9,P969&lt;'World Hubbert'!$P$9),'Data 1'!M970,0)</f>
        <v>0</v>
      </c>
    </row>
    <row r="971" spans="13:24">
      <c r="M971">
        <f t="shared" si="96"/>
        <v>968</v>
      </c>
      <c r="N971">
        <f>MAX('World Hubbert'!$N$17*(1-(M971/'World Hubbert'!$N$18))*M971,0)</f>
        <v>35.794488888888885</v>
      </c>
      <c r="O971">
        <f t="shared" si="100"/>
        <v>2.7937261602034334E-2</v>
      </c>
      <c r="P971">
        <f t="shared" si="97"/>
        <v>2001.9715109789852</v>
      </c>
      <c r="Q971">
        <f t="shared" si="101"/>
        <v>2001</v>
      </c>
      <c r="R971" s="25">
        <f t="shared" si="98"/>
        <v>35794.488888888889</v>
      </c>
      <c r="S971" s="25">
        <f t="shared" si="99"/>
        <v>0</v>
      </c>
      <c r="W971">
        <f>IF(AND(P971&gt;='World Hubbert'!$N$9,P970&lt;'World Hubbert'!$N$9),'Data 1'!M971,0)</f>
        <v>0</v>
      </c>
      <c r="X971">
        <f>IF(AND(P971&gt;='World Hubbert'!$P$9,P970&lt;'World Hubbert'!$P$9),'Data 1'!M971,0)</f>
        <v>0</v>
      </c>
    </row>
    <row r="972" spans="13:24">
      <c r="M972">
        <f t="shared" si="96"/>
        <v>969</v>
      </c>
      <c r="N972">
        <f>MAX('World Hubbert'!$N$17*(1-(M972/'World Hubbert'!$N$18))*M972,0)</f>
        <v>35.788399999999996</v>
      </c>
      <c r="O972">
        <f t="shared" si="100"/>
        <v>2.7942014731030168E-2</v>
      </c>
      <c r="P972">
        <f t="shared" si="97"/>
        <v>2001.9994529937162</v>
      </c>
      <c r="Q972">
        <f t="shared" si="101"/>
        <v>2001</v>
      </c>
      <c r="R972" s="25">
        <f t="shared" si="98"/>
        <v>35788.399999999994</v>
      </c>
      <c r="S972" s="25">
        <f t="shared" si="99"/>
        <v>0</v>
      </c>
      <c r="W972">
        <f>IF(AND(P972&gt;='World Hubbert'!$N$9,P971&lt;'World Hubbert'!$N$9),'Data 1'!M972,0)</f>
        <v>0</v>
      </c>
      <c r="X972">
        <f>IF(AND(P972&gt;='World Hubbert'!$P$9,P971&lt;'World Hubbert'!$P$9),'Data 1'!M972,0)</f>
        <v>0</v>
      </c>
    </row>
    <row r="973" spans="13:24">
      <c r="M973">
        <f t="shared" si="96"/>
        <v>970</v>
      </c>
      <c r="N973">
        <f>MAX('World Hubbert'!$N$17*(1-(M973/'World Hubbert'!$N$18))*M973,0)</f>
        <v>35.782222222222231</v>
      </c>
      <c r="O973">
        <f t="shared" si="100"/>
        <v>2.7946838901999744E-2</v>
      </c>
      <c r="P973">
        <f t="shared" si="97"/>
        <v>2002.0273998326181</v>
      </c>
      <c r="Q973">
        <f t="shared" si="101"/>
        <v>2002</v>
      </c>
      <c r="R973" s="25">
        <f t="shared" si="98"/>
        <v>35782.222222222234</v>
      </c>
      <c r="S973" s="25">
        <f t="shared" si="99"/>
        <v>0</v>
      </c>
      <c r="W973">
        <f>IF(AND(P973&gt;='World Hubbert'!$N$9,P972&lt;'World Hubbert'!$N$9),'Data 1'!M973,0)</f>
        <v>0</v>
      </c>
      <c r="X973">
        <f>IF(AND(P973&gt;='World Hubbert'!$P$9,P972&lt;'World Hubbert'!$P$9),'Data 1'!M973,0)</f>
        <v>0</v>
      </c>
    </row>
    <row r="974" spans="13:24">
      <c r="M974">
        <f t="shared" si="96"/>
        <v>971</v>
      </c>
      <c r="N974">
        <f>MAX('World Hubbert'!$N$17*(1-(M974/'World Hubbert'!$N$18))*M974,0)</f>
        <v>35.775955555555562</v>
      </c>
      <c r="O974">
        <f t="shared" si="100"/>
        <v>2.7951734187703966E-2</v>
      </c>
      <c r="P974">
        <f t="shared" si="97"/>
        <v>2002.0553515668059</v>
      </c>
      <c r="Q974">
        <f t="shared" si="101"/>
        <v>2002</v>
      </c>
      <c r="R974" s="25">
        <f t="shared" si="98"/>
        <v>35775.955555555563</v>
      </c>
      <c r="S974" s="25">
        <f t="shared" si="99"/>
        <v>0</v>
      </c>
      <c r="W974">
        <f>IF(AND(P974&gt;='World Hubbert'!$N$9,P973&lt;'World Hubbert'!$N$9),'Data 1'!M974,0)</f>
        <v>0</v>
      </c>
      <c r="X974">
        <f>IF(AND(P974&gt;='World Hubbert'!$P$9,P973&lt;'World Hubbert'!$P$9),'Data 1'!M974,0)</f>
        <v>0</v>
      </c>
    </row>
    <row r="975" spans="13:24">
      <c r="M975">
        <f t="shared" si="96"/>
        <v>972</v>
      </c>
      <c r="N975">
        <f>MAX('World Hubbert'!$N$17*(1-(M975/'World Hubbert'!$N$18))*M975,0)</f>
        <v>35.769599999999997</v>
      </c>
      <c r="O975">
        <f t="shared" si="100"/>
        <v>2.7956700662014673E-2</v>
      </c>
      <c r="P975">
        <f t="shared" si="97"/>
        <v>2002.0833082674681</v>
      </c>
      <c r="Q975">
        <f t="shared" si="101"/>
        <v>2002</v>
      </c>
      <c r="R975" s="25">
        <f t="shared" si="98"/>
        <v>35769.599999999999</v>
      </c>
      <c r="S975" s="25">
        <f t="shared" si="99"/>
        <v>0</v>
      </c>
      <c r="W975">
        <f>IF(AND(P975&gt;='World Hubbert'!$N$9,P974&lt;'World Hubbert'!$N$9),'Data 1'!M975,0)</f>
        <v>0</v>
      </c>
      <c r="X975">
        <f>IF(AND(P975&gt;='World Hubbert'!$P$9,P974&lt;'World Hubbert'!$P$9),'Data 1'!M975,0)</f>
        <v>0</v>
      </c>
    </row>
    <row r="976" spans="13:24">
      <c r="M976">
        <f t="shared" si="96"/>
        <v>973</v>
      </c>
      <c r="N976">
        <f>MAX('World Hubbert'!$N$17*(1-(M976/'World Hubbert'!$N$18))*M976,0)</f>
        <v>35.763155555555556</v>
      </c>
      <c r="O976">
        <f t="shared" si="100"/>
        <v>2.7961738399917481E-2</v>
      </c>
      <c r="P976">
        <f t="shared" si="97"/>
        <v>2002.1112700058679</v>
      </c>
      <c r="Q976">
        <f t="shared" si="101"/>
        <v>2002</v>
      </c>
      <c r="R976" s="25">
        <f t="shared" si="98"/>
        <v>35763.155555555553</v>
      </c>
      <c r="S976" s="25">
        <f t="shared" si="99"/>
        <v>0</v>
      </c>
      <c r="W976">
        <f>IF(AND(P976&gt;='World Hubbert'!$N$9,P975&lt;'World Hubbert'!$N$9),'Data 1'!M976,0)</f>
        <v>0</v>
      </c>
      <c r="X976">
        <f>IF(AND(P976&gt;='World Hubbert'!$P$9,P975&lt;'World Hubbert'!$P$9),'Data 1'!M976,0)</f>
        <v>0</v>
      </c>
    </row>
    <row r="977" spans="13:24">
      <c r="M977">
        <f t="shared" si="96"/>
        <v>974</v>
      </c>
      <c r="N977">
        <f>MAX('World Hubbert'!$N$17*(1-(M977/'World Hubbert'!$N$18))*M977,0)</f>
        <v>35.756622222222219</v>
      </c>
      <c r="O977">
        <f t="shared" si="100"/>
        <v>2.7966847477514656E-2</v>
      </c>
      <c r="P977">
        <f t="shared" si="97"/>
        <v>2002.1392368533454</v>
      </c>
      <c r="Q977">
        <f t="shared" si="101"/>
        <v>2002</v>
      </c>
      <c r="R977" s="25">
        <f t="shared" si="98"/>
        <v>35756.62222222222</v>
      </c>
      <c r="S977" s="25">
        <f t="shared" si="99"/>
        <v>0</v>
      </c>
      <c r="W977">
        <f>IF(AND(P977&gt;='World Hubbert'!$N$9,P976&lt;'World Hubbert'!$N$9),'Data 1'!M977,0)</f>
        <v>0</v>
      </c>
      <c r="X977">
        <f>IF(AND(P977&gt;='World Hubbert'!$P$9,P976&lt;'World Hubbert'!$P$9),'Data 1'!M977,0)</f>
        <v>0</v>
      </c>
    </row>
    <row r="978" spans="13:24">
      <c r="M978">
        <f t="shared" si="96"/>
        <v>975</v>
      </c>
      <c r="N978">
        <f>MAX('World Hubbert'!$N$17*(1-(M978/'World Hubbert'!$N$18))*M978,0)</f>
        <v>35.750000000000007</v>
      </c>
      <c r="O978">
        <f t="shared" si="100"/>
        <v>2.7972027972027965E-2</v>
      </c>
      <c r="P978">
        <f t="shared" si="97"/>
        <v>2002.1672088813175</v>
      </c>
      <c r="Q978">
        <f t="shared" si="101"/>
        <v>2002</v>
      </c>
      <c r="R978" s="25">
        <f t="shared" si="98"/>
        <v>35750.000000000007</v>
      </c>
      <c r="S978" s="25">
        <f t="shared" si="99"/>
        <v>0</v>
      </c>
      <c r="W978">
        <f>IF(AND(P978&gt;='World Hubbert'!$N$9,P977&lt;'World Hubbert'!$N$9),'Data 1'!M978,0)</f>
        <v>0</v>
      </c>
      <c r="X978">
        <f>IF(AND(P978&gt;='World Hubbert'!$P$9,P977&lt;'World Hubbert'!$P$9),'Data 1'!M978,0)</f>
        <v>0</v>
      </c>
    </row>
    <row r="979" spans="13:24">
      <c r="M979">
        <f t="shared" si="96"/>
        <v>976</v>
      </c>
      <c r="N979">
        <f>MAX('World Hubbert'!$N$17*(1-(M979/'World Hubbert'!$N$18))*M979,0)</f>
        <v>35.743288888888884</v>
      </c>
      <c r="O979">
        <f t="shared" si="100"/>
        <v>2.7977279961801691E-2</v>
      </c>
      <c r="P979">
        <f t="shared" si="97"/>
        <v>2002.1951861612793</v>
      </c>
      <c r="Q979">
        <f t="shared" si="101"/>
        <v>2002</v>
      </c>
      <c r="R979" s="25">
        <f t="shared" si="98"/>
        <v>35743.288888888885</v>
      </c>
      <c r="S979" s="25">
        <f t="shared" si="99"/>
        <v>0</v>
      </c>
      <c r="W979">
        <f>IF(AND(P979&gt;='World Hubbert'!$N$9,P978&lt;'World Hubbert'!$N$9),'Data 1'!M979,0)</f>
        <v>0</v>
      </c>
      <c r="X979">
        <f>IF(AND(P979&gt;='World Hubbert'!$P$9,P978&lt;'World Hubbert'!$P$9),'Data 1'!M979,0)</f>
        <v>0</v>
      </c>
    </row>
    <row r="980" spans="13:24">
      <c r="M980">
        <f t="shared" si="96"/>
        <v>977</v>
      </c>
      <c r="N980">
        <f>MAX('World Hubbert'!$N$17*(1-(M980/'World Hubbert'!$N$18))*M980,0)</f>
        <v>35.736488888888893</v>
      </c>
      <c r="O980">
        <f t="shared" si="100"/>
        <v>2.7982603526305511E-2</v>
      </c>
      <c r="P980">
        <f t="shared" si="97"/>
        <v>2002.2231687648055</v>
      </c>
      <c r="Q980">
        <f t="shared" si="101"/>
        <v>2002</v>
      </c>
      <c r="R980" s="25">
        <f t="shared" si="98"/>
        <v>35736.488888888896</v>
      </c>
      <c r="S980" s="25">
        <f t="shared" si="99"/>
        <v>0</v>
      </c>
      <c r="W980">
        <f>IF(AND(P980&gt;='World Hubbert'!$N$9,P979&lt;'World Hubbert'!$N$9),'Data 1'!M980,0)</f>
        <v>0</v>
      </c>
      <c r="X980">
        <f>IF(AND(P980&gt;='World Hubbert'!$P$9,P979&lt;'World Hubbert'!$P$9),'Data 1'!M980,0)</f>
        <v>0</v>
      </c>
    </row>
    <row r="981" spans="13:24">
      <c r="M981">
        <f t="shared" si="96"/>
        <v>978</v>
      </c>
      <c r="N981">
        <f>MAX('World Hubbert'!$N$17*(1-(M981/'World Hubbert'!$N$18))*M981,0)</f>
        <v>35.729599999999998</v>
      </c>
      <c r="O981">
        <f t="shared" si="100"/>
        <v>2.7987998746137659E-2</v>
      </c>
      <c r="P981">
        <f t="shared" si="97"/>
        <v>2002.2511567635515</v>
      </c>
      <c r="Q981">
        <f t="shared" si="101"/>
        <v>2002</v>
      </c>
      <c r="R981" s="25">
        <f t="shared" si="98"/>
        <v>35729.599999999999</v>
      </c>
      <c r="S981" s="25">
        <f t="shared" si="99"/>
        <v>0</v>
      </c>
      <c r="W981">
        <f>IF(AND(P981&gt;='World Hubbert'!$N$9,P980&lt;'World Hubbert'!$N$9),'Data 1'!M981,0)</f>
        <v>0</v>
      </c>
      <c r="X981">
        <f>IF(AND(P981&gt;='World Hubbert'!$P$9,P980&lt;'World Hubbert'!$P$9),'Data 1'!M981,0)</f>
        <v>0</v>
      </c>
    </row>
    <row r="982" spans="13:24">
      <c r="M982">
        <f t="shared" si="96"/>
        <v>979</v>
      </c>
      <c r="N982">
        <f>MAX('World Hubbert'!$N$17*(1-(M982/'World Hubbert'!$N$18))*M982,0)</f>
        <v>35.722622222222221</v>
      </c>
      <c r="O982">
        <f t="shared" si="100"/>
        <v>2.7993465703027898E-2</v>
      </c>
      <c r="P982">
        <f t="shared" si="97"/>
        <v>2002.2791502292546</v>
      </c>
      <c r="Q982">
        <f t="shared" si="101"/>
        <v>2002</v>
      </c>
      <c r="R982" s="25">
        <f t="shared" si="98"/>
        <v>35722.62222222222</v>
      </c>
      <c r="S982" s="25">
        <f t="shared" si="99"/>
        <v>0</v>
      </c>
      <c r="W982">
        <f>IF(AND(P982&gt;='World Hubbert'!$N$9,P981&lt;'World Hubbert'!$N$9),'Data 1'!M982,0)</f>
        <v>0</v>
      </c>
      <c r="X982">
        <f>IF(AND(P982&gt;='World Hubbert'!$P$9,P981&lt;'World Hubbert'!$P$9),'Data 1'!M982,0)</f>
        <v>0</v>
      </c>
    </row>
    <row r="983" spans="13:24">
      <c r="M983">
        <f t="shared" si="96"/>
        <v>980</v>
      </c>
      <c r="N983">
        <f>MAX('World Hubbert'!$N$17*(1-(M983/'World Hubbert'!$N$18))*M983,0)</f>
        <v>35.715555555555554</v>
      </c>
      <c r="O983">
        <f t="shared" si="100"/>
        <v>2.7999004479840717E-2</v>
      </c>
      <c r="P983">
        <f t="shared" si="97"/>
        <v>2002.3071492337344</v>
      </c>
      <c r="Q983">
        <f t="shared" si="101"/>
        <v>2002</v>
      </c>
      <c r="R983" s="25">
        <f t="shared" si="98"/>
        <v>35715.555555555555</v>
      </c>
      <c r="S983" s="25">
        <f t="shared" si="99"/>
        <v>0</v>
      </c>
      <c r="W983">
        <f>IF(AND(P983&gt;='World Hubbert'!$N$9,P982&lt;'World Hubbert'!$N$9),'Data 1'!M983,0)</f>
        <v>0</v>
      </c>
      <c r="X983">
        <f>IF(AND(P983&gt;='World Hubbert'!$P$9,P982&lt;'World Hubbert'!$P$9),'Data 1'!M983,0)</f>
        <v>0</v>
      </c>
    </row>
    <row r="984" spans="13:24">
      <c r="M984">
        <f t="shared" si="96"/>
        <v>981</v>
      </c>
      <c r="N984">
        <f>MAX('World Hubbert'!$N$17*(1-(M984/'World Hubbert'!$N$18))*M984,0)</f>
        <v>35.708399999999997</v>
      </c>
      <c r="O984">
        <f t="shared" si="100"/>
        <v>2.8004615160578464E-2</v>
      </c>
      <c r="P984">
        <f t="shared" si="97"/>
        <v>2002.3351538488951</v>
      </c>
      <c r="Q984">
        <f t="shared" si="101"/>
        <v>2002</v>
      </c>
      <c r="R984" s="25">
        <f t="shared" si="98"/>
        <v>35708.399999999994</v>
      </c>
      <c r="S984" s="25">
        <f t="shared" si="99"/>
        <v>0</v>
      </c>
      <c r="W984">
        <f>IF(AND(P984&gt;='World Hubbert'!$N$9,P983&lt;'World Hubbert'!$N$9),'Data 1'!M984,0)</f>
        <v>0</v>
      </c>
      <c r="X984">
        <f>IF(AND(P984&gt;='World Hubbert'!$P$9,P983&lt;'World Hubbert'!$P$9),'Data 1'!M984,0)</f>
        <v>0</v>
      </c>
    </row>
    <row r="985" spans="13:24">
      <c r="M985">
        <f t="shared" si="96"/>
        <v>982</v>
      </c>
      <c r="N985">
        <f>MAX('World Hubbert'!$N$17*(1-(M985/'World Hubbert'!$N$18))*M985,0)</f>
        <v>35.701155555555559</v>
      </c>
      <c r="O985">
        <f t="shared" si="100"/>
        <v>2.8010297830384574E-2</v>
      </c>
      <c r="P985">
        <f t="shared" si="97"/>
        <v>2002.3631641467255</v>
      </c>
      <c r="Q985">
        <f t="shared" si="101"/>
        <v>2002</v>
      </c>
      <c r="R985" s="25">
        <f t="shared" si="98"/>
        <v>35701.155555555561</v>
      </c>
      <c r="S985" s="25">
        <f t="shared" si="99"/>
        <v>0</v>
      </c>
      <c r="W985">
        <f>IF(AND(P985&gt;='World Hubbert'!$N$9,P984&lt;'World Hubbert'!$N$9),'Data 1'!M985,0)</f>
        <v>0</v>
      </c>
      <c r="X985">
        <f>IF(AND(P985&gt;='World Hubbert'!$P$9,P984&lt;'World Hubbert'!$P$9),'Data 1'!M985,0)</f>
        <v>0</v>
      </c>
    </row>
    <row r="986" spans="13:24">
      <c r="M986">
        <f t="shared" si="96"/>
        <v>983</v>
      </c>
      <c r="N986">
        <f>MAX('World Hubbert'!$N$17*(1-(M986/'World Hubbert'!$N$18))*M986,0)</f>
        <v>35.693822222222224</v>
      </c>
      <c r="O986">
        <f t="shared" si="100"/>
        <v>2.8016052575546842E-2</v>
      </c>
      <c r="P986">
        <f t="shared" si="97"/>
        <v>2002.3911801993011</v>
      </c>
      <c r="Q986">
        <f t="shared" si="101"/>
        <v>2002</v>
      </c>
      <c r="R986" s="25">
        <f t="shared" si="98"/>
        <v>35693.822222222225</v>
      </c>
      <c r="S986" s="25">
        <f t="shared" si="99"/>
        <v>0</v>
      </c>
      <c r="W986">
        <f>IF(AND(P986&gt;='World Hubbert'!$N$9,P985&lt;'World Hubbert'!$N$9),'Data 1'!M986,0)</f>
        <v>0</v>
      </c>
      <c r="X986">
        <f>IF(AND(P986&gt;='World Hubbert'!$P$9,P985&lt;'World Hubbert'!$P$9),'Data 1'!M986,0)</f>
        <v>0</v>
      </c>
    </row>
    <row r="987" spans="13:24">
      <c r="M987">
        <f t="shared" si="96"/>
        <v>984</v>
      </c>
      <c r="N987">
        <f>MAX('World Hubbert'!$N$17*(1-(M987/'World Hubbert'!$N$18))*M987,0)</f>
        <v>35.686400000000006</v>
      </c>
      <c r="O987">
        <f t="shared" si="100"/>
        <v>2.8021879483500711E-2</v>
      </c>
      <c r="P987">
        <f t="shared" si="97"/>
        <v>2002.4192020787846</v>
      </c>
      <c r="Q987">
        <f t="shared" si="101"/>
        <v>2002</v>
      </c>
      <c r="R987" s="25">
        <f t="shared" si="98"/>
        <v>35686.400000000009</v>
      </c>
      <c r="S987" s="25">
        <f t="shared" si="99"/>
        <v>0</v>
      </c>
      <c r="W987">
        <f>IF(AND(P987&gt;='World Hubbert'!$N$9,P986&lt;'World Hubbert'!$N$9),'Data 1'!M987,0)</f>
        <v>0</v>
      </c>
      <c r="X987">
        <f>IF(AND(P987&gt;='World Hubbert'!$P$9,P986&lt;'World Hubbert'!$P$9),'Data 1'!M987,0)</f>
        <v>0</v>
      </c>
    </row>
    <row r="988" spans="13:24">
      <c r="M988">
        <f t="shared" si="96"/>
        <v>985</v>
      </c>
      <c r="N988">
        <f>MAX('World Hubbert'!$N$17*(1-(M988/'World Hubbert'!$N$18))*M988,0)</f>
        <v>35.678888888888885</v>
      </c>
      <c r="O988">
        <f t="shared" si="100"/>
        <v>2.8027778642832676E-2</v>
      </c>
      <c r="P988">
        <f t="shared" si="97"/>
        <v>2002.4472298574274</v>
      </c>
      <c r="Q988">
        <f t="shared" si="101"/>
        <v>2002</v>
      </c>
      <c r="R988" s="25">
        <f t="shared" si="98"/>
        <v>35678.888888888883</v>
      </c>
      <c r="S988" s="25">
        <f t="shared" si="99"/>
        <v>0</v>
      </c>
      <c r="W988">
        <f>IF(AND(P988&gt;='World Hubbert'!$N$9,P987&lt;'World Hubbert'!$N$9),'Data 1'!M988,0)</f>
        <v>0</v>
      </c>
      <c r="X988">
        <f>IF(AND(P988&gt;='World Hubbert'!$P$9,P987&lt;'World Hubbert'!$P$9),'Data 1'!M988,0)</f>
        <v>0</v>
      </c>
    </row>
    <row r="989" spans="13:24">
      <c r="M989">
        <f t="shared" si="96"/>
        <v>986</v>
      </c>
      <c r="N989">
        <f>MAX('World Hubbert'!$N$17*(1-(M989/'World Hubbert'!$N$18))*M989,0)</f>
        <v>35.671288888888888</v>
      </c>
      <c r="O989">
        <f t="shared" si="100"/>
        <v>2.8033750143283614E-2</v>
      </c>
      <c r="P989">
        <f t="shared" si="97"/>
        <v>2002.4752636075707</v>
      </c>
      <c r="Q989">
        <f t="shared" si="101"/>
        <v>2002</v>
      </c>
      <c r="R989" s="25">
        <f t="shared" si="98"/>
        <v>35671.288888888892</v>
      </c>
      <c r="S989" s="25">
        <f t="shared" si="99"/>
        <v>0</v>
      </c>
      <c r="W989">
        <f>IF(AND(P989&gt;='World Hubbert'!$N$9,P988&lt;'World Hubbert'!$N$9),'Data 1'!M989,0)</f>
        <v>0</v>
      </c>
      <c r="X989">
        <f>IF(AND(P989&gt;='World Hubbert'!$P$9,P988&lt;'World Hubbert'!$P$9),'Data 1'!M989,0)</f>
        <v>0</v>
      </c>
    </row>
    <row r="990" spans="13:24">
      <c r="M990">
        <f t="shared" si="96"/>
        <v>987</v>
      </c>
      <c r="N990">
        <f>MAX('World Hubbert'!$N$17*(1-(M990/'World Hubbert'!$N$18))*M990,0)</f>
        <v>35.663600000000002</v>
      </c>
      <c r="O990">
        <f t="shared" si="100"/>
        <v>2.8039794075752307E-2</v>
      </c>
      <c r="P990">
        <f t="shared" si="97"/>
        <v>2002.5033034016465</v>
      </c>
      <c r="Q990">
        <f t="shared" si="101"/>
        <v>2002</v>
      </c>
      <c r="R990" s="25">
        <f t="shared" si="98"/>
        <v>35663.600000000006</v>
      </c>
      <c r="S990" s="25">
        <f t="shared" si="99"/>
        <v>0</v>
      </c>
      <c r="W990">
        <f>IF(AND(P990&gt;='World Hubbert'!$N$9,P989&lt;'World Hubbert'!$N$9),'Data 1'!M990,0)</f>
        <v>0</v>
      </c>
      <c r="X990">
        <f>IF(AND(P990&gt;='World Hubbert'!$P$9,P989&lt;'World Hubbert'!$P$9),'Data 1'!M990,0)</f>
        <v>0</v>
      </c>
    </row>
    <row r="991" spans="13:24">
      <c r="M991">
        <f t="shared" si="96"/>
        <v>988</v>
      </c>
      <c r="N991">
        <f>MAX('World Hubbert'!$N$17*(1-(M991/'World Hubbert'!$N$18))*M991,0)</f>
        <v>35.655822222222227</v>
      </c>
      <c r="O991">
        <f t="shared" si="100"/>
        <v>2.8045910532298914E-2</v>
      </c>
      <c r="P991">
        <f t="shared" si="97"/>
        <v>2002.5313493121787</v>
      </c>
      <c r="Q991">
        <f t="shared" si="101"/>
        <v>2002</v>
      </c>
      <c r="R991" s="25">
        <f t="shared" si="98"/>
        <v>35655.822222222225</v>
      </c>
      <c r="S991" s="25">
        <f t="shared" si="99"/>
        <v>0</v>
      </c>
      <c r="W991">
        <f>IF(AND(P991&gt;='World Hubbert'!$N$9,P990&lt;'World Hubbert'!$N$9),'Data 1'!M991,0)</f>
        <v>0</v>
      </c>
      <c r="X991">
        <f>IF(AND(P991&gt;='World Hubbert'!$P$9,P990&lt;'World Hubbert'!$P$9),'Data 1'!M991,0)</f>
        <v>0</v>
      </c>
    </row>
    <row r="992" spans="13:24">
      <c r="M992">
        <f t="shared" si="96"/>
        <v>989</v>
      </c>
      <c r="N992">
        <f>MAX('World Hubbert'!$N$17*(1-(M992/'World Hubbert'!$N$18))*M992,0)</f>
        <v>35.647955555555562</v>
      </c>
      <c r="O992">
        <f t="shared" si="100"/>
        <v>2.8052099606148517E-2</v>
      </c>
      <c r="P992">
        <f t="shared" si="97"/>
        <v>2002.5594014117848</v>
      </c>
      <c r="Q992">
        <f t="shared" si="101"/>
        <v>2002</v>
      </c>
      <c r="R992" s="25">
        <f t="shared" si="98"/>
        <v>35647.955555555563</v>
      </c>
      <c r="S992" s="25">
        <f t="shared" si="99"/>
        <v>0</v>
      </c>
      <c r="W992">
        <f>IF(AND(P992&gt;='World Hubbert'!$N$9,P991&lt;'World Hubbert'!$N$9),'Data 1'!M992,0)</f>
        <v>0</v>
      </c>
      <c r="X992">
        <f>IF(AND(P992&gt;='World Hubbert'!$P$9,P991&lt;'World Hubbert'!$P$9),'Data 1'!M992,0)</f>
        <v>0</v>
      </c>
    </row>
    <row r="993" spans="13:24">
      <c r="M993">
        <f t="shared" si="96"/>
        <v>990</v>
      </c>
      <c r="N993">
        <f>MAX('World Hubbert'!$N$17*(1-(M993/'World Hubbert'!$N$18))*M993,0)</f>
        <v>35.64</v>
      </c>
      <c r="O993">
        <f t="shared" si="100"/>
        <v>2.8058361391694726E-2</v>
      </c>
      <c r="P993">
        <f t="shared" si="97"/>
        <v>2002.5874597731765</v>
      </c>
      <c r="Q993">
        <f t="shared" si="101"/>
        <v>2002</v>
      </c>
      <c r="R993" s="25">
        <f t="shared" si="98"/>
        <v>35640</v>
      </c>
      <c r="S993" s="25">
        <f t="shared" si="99"/>
        <v>0</v>
      </c>
      <c r="W993">
        <f>IF(AND(P993&gt;='World Hubbert'!$N$9,P992&lt;'World Hubbert'!$N$9),'Data 1'!M993,0)</f>
        <v>0</v>
      </c>
      <c r="X993">
        <f>IF(AND(P993&gt;='World Hubbert'!$P$9,P992&lt;'World Hubbert'!$P$9),'Data 1'!M993,0)</f>
        <v>0</v>
      </c>
    </row>
    <row r="994" spans="13:24">
      <c r="M994">
        <f t="shared" si="96"/>
        <v>991</v>
      </c>
      <c r="N994">
        <f>MAX('World Hubbert'!$N$17*(1-(M994/'World Hubbert'!$N$18))*M994,0)</f>
        <v>35.63195555555555</v>
      </c>
      <c r="O994">
        <f t="shared" si="100"/>
        <v>2.8064695984503302E-2</v>
      </c>
      <c r="P994">
        <f t="shared" si="97"/>
        <v>2002.6155244691611</v>
      </c>
      <c r="Q994">
        <f t="shared" si="101"/>
        <v>2002</v>
      </c>
      <c r="R994" s="25">
        <f t="shared" si="98"/>
        <v>35631.955555555549</v>
      </c>
      <c r="S994" s="25">
        <f t="shared" si="99"/>
        <v>0</v>
      </c>
      <c r="W994">
        <f>IF(AND(P994&gt;='World Hubbert'!$N$9,P993&lt;'World Hubbert'!$N$9),'Data 1'!M994,0)</f>
        <v>0</v>
      </c>
      <c r="X994">
        <f>IF(AND(P994&gt;='World Hubbert'!$P$9,P993&lt;'World Hubbert'!$P$9),'Data 1'!M994,0)</f>
        <v>0</v>
      </c>
    </row>
    <row r="995" spans="13:24">
      <c r="M995">
        <f t="shared" si="96"/>
        <v>992</v>
      </c>
      <c r="N995">
        <f>MAX('World Hubbert'!$N$17*(1-(M995/'World Hubbert'!$N$18))*M995,0)</f>
        <v>35.623822222222223</v>
      </c>
      <c r="O995">
        <f t="shared" si="100"/>
        <v>2.8071103481315873E-2</v>
      </c>
      <c r="P995">
        <f t="shared" si="97"/>
        <v>2002.6435955726424</v>
      </c>
      <c r="Q995">
        <f t="shared" si="101"/>
        <v>2002</v>
      </c>
      <c r="R995" s="25">
        <f t="shared" si="98"/>
        <v>35623.822222222225</v>
      </c>
      <c r="S995" s="25">
        <f t="shared" si="99"/>
        <v>0</v>
      </c>
      <c r="W995">
        <f>IF(AND(P995&gt;='World Hubbert'!$N$9,P994&lt;'World Hubbert'!$N$9),'Data 1'!M995,0)</f>
        <v>0</v>
      </c>
      <c r="X995">
        <f>IF(AND(P995&gt;='World Hubbert'!$P$9,P994&lt;'World Hubbert'!$P$9),'Data 1'!M995,0)</f>
        <v>0</v>
      </c>
    </row>
    <row r="996" spans="13:24">
      <c r="M996">
        <f t="shared" si="96"/>
        <v>993</v>
      </c>
      <c r="N996">
        <f>MAX('World Hubbert'!$N$17*(1-(M996/'World Hubbert'!$N$18))*M996,0)</f>
        <v>35.615600000000008</v>
      </c>
      <c r="O996">
        <f t="shared" si="100"/>
        <v>2.8077583980053677E-2</v>
      </c>
      <c r="P996">
        <f t="shared" si="97"/>
        <v>2002.6716731566225</v>
      </c>
      <c r="Q996">
        <f t="shared" si="101"/>
        <v>2002</v>
      </c>
      <c r="R996" s="25">
        <f t="shared" si="98"/>
        <v>35615.600000000006</v>
      </c>
      <c r="S996" s="25">
        <f t="shared" si="99"/>
        <v>0</v>
      </c>
      <c r="W996">
        <f>IF(AND(P996&gt;='World Hubbert'!$N$9,P995&lt;'World Hubbert'!$N$9),'Data 1'!M996,0)</f>
        <v>0</v>
      </c>
      <c r="X996">
        <f>IF(AND(P996&gt;='World Hubbert'!$P$9,P995&lt;'World Hubbert'!$P$9),'Data 1'!M996,0)</f>
        <v>0</v>
      </c>
    </row>
    <row r="997" spans="13:24">
      <c r="M997">
        <f t="shared" si="96"/>
        <v>994</v>
      </c>
      <c r="N997">
        <f>MAX('World Hubbert'!$N$17*(1-(M997/'World Hubbert'!$N$18))*M997,0)</f>
        <v>35.607288888888895</v>
      </c>
      <c r="O997">
        <f t="shared" si="100"/>
        <v>2.8084137579821356E-2</v>
      </c>
      <c r="P997">
        <f t="shared" si="97"/>
        <v>2002.6997572942023</v>
      </c>
      <c r="Q997">
        <f t="shared" si="101"/>
        <v>2002</v>
      </c>
      <c r="R997" s="25">
        <f t="shared" si="98"/>
        <v>35607.288888888892</v>
      </c>
      <c r="S997" s="25">
        <f t="shared" si="99"/>
        <v>0</v>
      </c>
      <c r="W997">
        <f>IF(AND(P997&gt;='World Hubbert'!$N$9,P996&lt;'World Hubbert'!$N$9),'Data 1'!M997,0)</f>
        <v>0</v>
      </c>
      <c r="X997">
        <f>IF(AND(P997&gt;='World Hubbert'!$P$9,P996&lt;'World Hubbert'!$P$9),'Data 1'!M997,0)</f>
        <v>0</v>
      </c>
    </row>
    <row r="998" spans="13:24">
      <c r="M998">
        <f t="shared" si="96"/>
        <v>995</v>
      </c>
      <c r="N998">
        <f>MAX('World Hubbert'!$N$17*(1-(M998/'World Hubbert'!$N$18))*M998,0)</f>
        <v>35.598888888888887</v>
      </c>
      <c r="O998">
        <f t="shared" si="100"/>
        <v>2.8090764380910765E-2</v>
      </c>
      <c r="P998">
        <f t="shared" si="97"/>
        <v>2002.7278480585833</v>
      </c>
      <c r="Q998">
        <f t="shared" si="101"/>
        <v>2002</v>
      </c>
      <c r="R998" s="25">
        <f t="shared" si="98"/>
        <v>35598.888888888883</v>
      </c>
      <c r="S998" s="25">
        <f t="shared" si="99"/>
        <v>0</v>
      </c>
      <c r="W998">
        <f>IF(AND(P998&gt;='World Hubbert'!$N$9,P997&lt;'World Hubbert'!$N$9),'Data 1'!M998,0)</f>
        <v>0</v>
      </c>
      <c r="X998">
        <f>IF(AND(P998&gt;='World Hubbert'!$P$9,P997&lt;'World Hubbert'!$P$9),'Data 1'!M998,0)</f>
        <v>0</v>
      </c>
    </row>
    <row r="999" spans="13:24">
      <c r="M999">
        <f t="shared" si="96"/>
        <v>996</v>
      </c>
      <c r="N999">
        <f>MAX('World Hubbert'!$N$17*(1-(M999/'World Hubbert'!$N$18))*M999,0)</f>
        <v>35.590399999999995</v>
      </c>
      <c r="O999">
        <f t="shared" si="100"/>
        <v>2.8097464484804893E-2</v>
      </c>
      <c r="P999">
        <f t="shared" si="97"/>
        <v>2002.755945523068</v>
      </c>
      <c r="Q999">
        <f t="shared" si="101"/>
        <v>2002</v>
      </c>
      <c r="R999" s="25">
        <f t="shared" si="98"/>
        <v>35590.399999999994</v>
      </c>
      <c r="S999" s="25">
        <f t="shared" si="99"/>
        <v>0</v>
      </c>
      <c r="W999">
        <f>IF(AND(P999&gt;='World Hubbert'!$N$9,P998&lt;'World Hubbert'!$N$9),'Data 1'!M999,0)</f>
        <v>0</v>
      </c>
      <c r="X999">
        <f>IF(AND(P999&gt;='World Hubbert'!$P$9,P998&lt;'World Hubbert'!$P$9),'Data 1'!M999,0)</f>
        <v>0</v>
      </c>
    </row>
    <row r="1000" spans="13:24">
      <c r="M1000">
        <f t="shared" si="96"/>
        <v>997</v>
      </c>
      <c r="N1000">
        <f>MAX('World Hubbert'!$N$17*(1-(M1000/'World Hubbert'!$N$18))*M1000,0)</f>
        <v>35.581822222222222</v>
      </c>
      <c r="O1000">
        <f t="shared" si="100"/>
        <v>2.81042379941818E-2</v>
      </c>
      <c r="P1000">
        <f t="shared" si="97"/>
        <v>2002.7840497610623</v>
      </c>
      <c r="Q1000">
        <f t="shared" si="101"/>
        <v>2002</v>
      </c>
      <c r="R1000" s="25">
        <f t="shared" si="98"/>
        <v>35581.822222222225</v>
      </c>
      <c r="S1000" s="25">
        <f t="shared" si="99"/>
        <v>0</v>
      </c>
      <c r="W1000">
        <f>IF(AND(P1000&gt;='World Hubbert'!$N$9,P999&lt;'World Hubbert'!$N$9),'Data 1'!M1000,0)</f>
        <v>0</v>
      </c>
      <c r="X1000">
        <f>IF(AND(P1000&gt;='World Hubbert'!$P$9,P999&lt;'World Hubbert'!$P$9),'Data 1'!M1000,0)</f>
        <v>0</v>
      </c>
    </row>
    <row r="1001" spans="13:24">
      <c r="M1001">
        <f t="shared" si="96"/>
        <v>998</v>
      </c>
      <c r="N1001">
        <f>MAX('World Hubbert'!$N$17*(1-(M1001/'World Hubbert'!$N$18))*M1001,0)</f>
        <v>35.573155555555559</v>
      </c>
      <c r="O1001">
        <f t="shared" si="100"/>
        <v>2.8111085012918601E-2</v>
      </c>
      <c r="P1001">
        <f t="shared" si="97"/>
        <v>2002.8121608460751</v>
      </c>
      <c r="Q1001">
        <f t="shared" si="101"/>
        <v>2002</v>
      </c>
      <c r="R1001" s="25">
        <f t="shared" si="98"/>
        <v>35573.155555555561</v>
      </c>
      <c r="S1001" s="25">
        <f t="shared" si="99"/>
        <v>0</v>
      </c>
      <c r="W1001">
        <f>IF(AND(P1001&gt;='World Hubbert'!$N$9,P1000&lt;'World Hubbert'!$N$9),'Data 1'!M1001,0)</f>
        <v>0</v>
      </c>
      <c r="X1001">
        <f>IF(AND(P1001&gt;='World Hubbert'!$P$9,P1000&lt;'World Hubbert'!$P$9),'Data 1'!M1001,0)</f>
        <v>0</v>
      </c>
    </row>
    <row r="1002" spans="13:24">
      <c r="M1002">
        <f t="shared" si="96"/>
        <v>999</v>
      </c>
      <c r="N1002">
        <f>MAX('World Hubbert'!$N$17*(1-(M1002/'World Hubbert'!$N$18))*M1002,0)</f>
        <v>35.564399999999999</v>
      </c>
      <c r="O1002">
        <f t="shared" si="100"/>
        <v>2.8118005646095533E-2</v>
      </c>
      <c r="P1002">
        <f t="shared" si="97"/>
        <v>2002.8402788517212</v>
      </c>
      <c r="Q1002">
        <f t="shared" si="101"/>
        <v>2002</v>
      </c>
      <c r="R1002" s="25">
        <f t="shared" si="98"/>
        <v>35564.400000000001</v>
      </c>
      <c r="S1002" s="25">
        <f t="shared" si="99"/>
        <v>0</v>
      </c>
      <c r="W1002">
        <f>IF(AND(P1002&gt;='World Hubbert'!$N$9,P1001&lt;'World Hubbert'!$N$9),'Data 1'!M1002,0)</f>
        <v>0</v>
      </c>
      <c r="X1002">
        <f>IF(AND(P1002&gt;='World Hubbert'!$P$9,P1001&lt;'World Hubbert'!$P$9),'Data 1'!M1002,0)</f>
        <v>0</v>
      </c>
    </row>
    <row r="1003" spans="13:24">
      <c r="M1003">
        <f t="shared" si="96"/>
        <v>1000</v>
      </c>
      <c r="N1003">
        <f>MAX('World Hubbert'!$N$17*(1-(M1003/'World Hubbert'!$N$18))*M1003,0)</f>
        <v>35.555555555555557</v>
      </c>
      <c r="O1003">
        <f t="shared" si="100"/>
        <v>2.8124999999999997E-2</v>
      </c>
      <c r="P1003">
        <f t="shared" si="97"/>
        <v>2002.8684038517213</v>
      </c>
      <c r="Q1003">
        <f t="shared" si="101"/>
        <v>2002</v>
      </c>
      <c r="R1003" s="25">
        <f t="shared" si="98"/>
        <v>35555.555555555555</v>
      </c>
      <c r="S1003" s="25">
        <f t="shared" si="99"/>
        <v>0</v>
      </c>
      <c r="W1003">
        <f>IF(AND(P1003&gt;='World Hubbert'!$N$9,P1002&lt;'World Hubbert'!$N$9),'Data 1'!M1003,0)</f>
        <v>0</v>
      </c>
      <c r="X1003">
        <f>IF(AND(P1003&gt;='World Hubbert'!$P$9,P1002&lt;'World Hubbert'!$P$9),'Data 1'!M1003,0)</f>
        <v>0</v>
      </c>
    </row>
    <row r="1004" spans="13:24">
      <c r="M1004">
        <f t="shared" si="96"/>
        <v>1001</v>
      </c>
      <c r="N1004">
        <f>MAX('World Hubbert'!$N$17*(1-(M1004/'World Hubbert'!$N$18))*M1004,0)</f>
        <v>35.546622222222226</v>
      </c>
      <c r="O1004">
        <f t="shared" si="100"/>
        <v>2.8132068182130758E-2</v>
      </c>
      <c r="P1004">
        <f t="shared" si="97"/>
        <v>2002.8965359199035</v>
      </c>
      <c r="Q1004">
        <f t="shared" si="101"/>
        <v>2002</v>
      </c>
      <c r="R1004" s="25">
        <f t="shared" si="98"/>
        <v>35546.622222222228</v>
      </c>
      <c r="S1004" s="25">
        <f t="shared" si="99"/>
        <v>0</v>
      </c>
      <c r="W1004">
        <f>IF(AND(P1004&gt;='World Hubbert'!$N$9,P1003&lt;'World Hubbert'!$N$9),'Data 1'!M1004,0)</f>
        <v>0</v>
      </c>
      <c r="X1004">
        <f>IF(AND(P1004&gt;='World Hubbert'!$P$9,P1003&lt;'World Hubbert'!$P$9),'Data 1'!M1004,0)</f>
        <v>0</v>
      </c>
    </row>
    <row r="1005" spans="13:24">
      <c r="M1005">
        <f t="shared" si="96"/>
        <v>1002</v>
      </c>
      <c r="N1005">
        <f>MAX('World Hubbert'!$N$17*(1-(M1005/'World Hubbert'!$N$18))*M1005,0)</f>
        <v>35.537599999999998</v>
      </c>
      <c r="O1005">
        <f t="shared" si="100"/>
        <v>2.813921030120211E-2</v>
      </c>
      <c r="P1005">
        <f t="shared" si="97"/>
        <v>2002.9246751302046</v>
      </c>
      <c r="Q1005">
        <f t="shared" si="101"/>
        <v>2002</v>
      </c>
      <c r="R1005" s="25">
        <f t="shared" si="98"/>
        <v>35537.599999999999</v>
      </c>
      <c r="S1005" s="25">
        <f t="shared" si="99"/>
        <v>0</v>
      </c>
      <c r="W1005">
        <f>IF(AND(P1005&gt;='World Hubbert'!$N$9,P1004&lt;'World Hubbert'!$N$9),'Data 1'!M1005,0)</f>
        <v>0</v>
      </c>
      <c r="X1005">
        <f>IF(AND(P1005&gt;='World Hubbert'!$P$9,P1004&lt;'World Hubbert'!$P$9),'Data 1'!M1005,0)</f>
        <v>0</v>
      </c>
    </row>
    <row r="1006" spans="13:24">
      <c r="M1006">
        <f t="shared" si="96"/>
        <v>1003</v>
      </c>
      <c r="N1006">
        <f>MAX('World Hubbert'!$N$17*(1-(M1006/'World Hubbert'!$N$18))*M1006,0)</f>
        <v>35.528488888888894</v>
      </c>
      <c r="O1006">
        <f t="shared" si="100"/>
        <v>2.8146426467148111E-2</v>
      </c>
      <c r="P1006">
        <f t="shared" si="97"/>
        <v>2002.9528215566718</v>
      </c>
      <c r="Q1006">
        <f t="shared" si="101"/>
        <v>2002</v>
      </c>
      <c r="R1006" s="25">
        <f t="shared" si="98"/>
        <v>35528.488888888896</v>
      </c>
      <c r="S1006" s="25">
        <f t="shared" si="99"/>
        <v>0</v>
      </c>
      <c r="W1006">
        <f>IF(AND(P1006&gt;='World Hubbert'!$N$9,P1005&lt;'World Hubbert'!$N$9),'Data 1'!M1006,0)</f>
        <v>0</v>
      </c>
      <c r="X1006">
        <f>IF(AND(P1006&gt;='World Hubbert'!$P$9,P1005&lt;'World Hubbert'!$P$9),'Data 1'!M1006,0)</f>
        <v>0</v>
      </c>
    </row>
    <row r="1007" spans="13:24">
      <c r="M1007">
        <f t="shared" si="96"/>
        <v>1004</v>
      </c>
      <c r="N1007">
        <f>MAX('World Hubbert'!$N$17*(1-(M1007/'World Hubbert'!$N$18))*M1007,0)</f>
        <v>35.519288888888887</v>
      </c>
      <c r="O1007">
        <f t="shared" si="100"/>
        <v>2.8153716791126951E-2</v>
      </c>
      <c r="P1007">
        <f t="shared" si="97"/>
        <v>2002.9809752734629</v>
      </c>
      <c r="Q1007">
        <f t="shared" si="101"/>
        <v>2002</v>
      </c>
      <c r="R1007" s="25">
        <f t="shared" si="98"/>
        <v>35519.288888888885</v>
      </c>
      <c r="S1007" s="25">
        <f t="shared" si="99"/>
        <v>0</v>
      </c>
      <c r="W1007">
        <f>IF(AND(P1007&gt;='World Hubbert'!$N$9,P1006&lt;'World Hubbert'!$N$9),'Data 1'!M1007,0)</f>
        <v>0</v>
      </c>
      <c r="X1007">
        <f>IF(AND(P1007&gt;='World Hubbert'!$P$9,P1006&lt;'World Hubbert'!$P$9),'Data 1'!M1007,0)</f>
        <v>0</v>
      </c>
    </row>
    <row r="1008" spans="13:24">
      <c r="M1008">
        <f t="shared" si="96"/>
        <v>1005</v>
      </c>
      <c r="N1008">
        <f>MAX('World Hubbert'!$N$17*(1-(M1008/'World Hubbert'!$N$18))*M1008,0)</f>
        <v>35.51</v>
      </c>
      <c r="O1008">
        <f t="shared" si="100"/>
        <v>2.8161081385525207E-2</v>
      </c>
      <c r="P1008">
        <f t="shared" si="97"/>
        <v>2003.0091363548486</v>
      </c>
      <c r="Q1008">
        <f t="shared" si="101"/>
        <v>2003</v>
      </c>
      <c r="R1008" s="25">
        <f t="shared" si="98"/>
        <v>35510</v>
      </c>
      <c r="S1008" s="25">
        <f t="shared" si="99"/>
        <v>0</v>
      </c>
      <c r="W1008">
        <f>IF(AND(P1008&gt;='World Hubbert'!$N$9,P1007&lt;'World Hubbert'!$N$9),'Data 1'!M1008,0)</f>
        <v>0</v>
      </c>
      <c r="X1008">
        <f>IF(AND(P1008&gt;='World Hubbert'!$P$9,P1007&lt;'World Hubbert'!$P$9),'Data 1'!M1008,0)</f>
        <v>0</v>
      </c>
    </row>
    <row r="1009" spans="13:24">
      <c r="M1009">
        <f t="shared" si="96"/>
        <v>1006</v>
      </c>
      <c r="N1009">
        <f>MAX('World Hubbert'!$N$17*(1-(M1009/'World Hubbert'!$N$18))*M1009,0)</f>
        <v>35.500622222222226</v>
      </c>
      <c r="O1009">
        <f t="shared" si="100"/>
        <v>2.8168520363962318E-2</v>
      </c>
      <c r="P1009">
        <f t="shared" si="97"/>
        <v>2003.0373048752126</v>
      </c>
      <c r="Q1009">
        <f t="shared" si="101"/>
        <v>2003</v>
      </c>
      <c r="R1009" s="25">
        <f t="shared" si="98"/>
        <v>35500.622222222228</v>
      </c>
      <c r="S1009" s="25">
        <f t="shared" si="99"/>
        <v>0</v>
      </c>
      <c r="W1009">
        <f>IF(AND(P1009&gt;='World Hubbert'!$N$9,P1008&lt;'World Hubbert'!$N$9),'Data 1'!M1009,0)</f>
        <v>0</v>
      </c>
      <c r="X1009">
        <f>IF(AND(P1009&gt;='World Hubbert'!$P$9,P1008&lt;'World Hubbert'!$P$9),'Data 1'!M1009,0)</f>
        <v>0</v>
      </c>
    </row>
    <row r="1010" spans="13:24">
      <c r="M1010">
        <f t="shared" si="96"/>
        <v>1007</v>
      </c>
      <c r="N1010">
        <f>MAX('World Hubbert'!$N$17*(1-(M1010/'World Hubbert'!$N$18))*M1010,0)</f>
        <v>35.491155555555558</v>
      </c>
      <c r="O1010">
        <f t="shared" si="100"/>
        <v>2.8176033841295044E-2</v>
      </c>
      <c r="P1010">
        <f t="shared" si="97"/>
        <v>2003.0654809090538</v>
      </c>
      <c r="Q1010">
        <f t="shared" si="101"/>
        <v>2003</v>
      </c>
      <c r="R1010" s="25">
        <f t="shared" si="98"/>
        <v>35491.155555555561</v>
      </c>
      <c r="S1010" s="25">
        <f t="shared" si="99"/>
        <v>0</v>
      </c>
      <c r="W1010">
        <f>IF(AND(P1010&gt;='World Hubbert'!$N$9,P1009&lt;'World Hubbert'!$N$9),'Data 1'!M1010,0)</f>
        <v>0</v>
      </c>
      <c r="X1010">
        <f>IF(AND(P1010&gt;='World Hubbert'!$P$9,P1009&lt;'World Hubbert'!$P$9),'Data 1'!M1010,0)</f>
        <v>0</v>
      </c>
    </row>
    <row r="1011" spans="13:24">
      <c r="M1011">
        <f t="shared" si="96"/>
        <v>1008</v>
      </c>
      <c r="N1011">
        <f>MAX('World Hubbert'!$N$17*(1-(M1011/'World Hubbert'!$N$18))*M1011,0)</f>
        <v>35.481599999999993</v>
      </c>
      <c r="O1011">
        <f t="shared" si="100"/>
        <v>2.8183621933621939E-2</v>
      </c>
      <c r="P1011">
        <f t="shared" si="97"/>
        <v>2003.0936645309873</v>
      </c>
      <c r="Q1011">
        <f t="shared" si="101"/>
        <v>2003</v>
      </c>
      <c r="R1011" s="25">
        <f t="shared" si="98"/>
        <v>35481.599999999991</v>
      </c>
      <c r="S1011" s="25">
        <f t="shared" si="99"/>
        <v>0</v>
      </c>
      <c r="W1011">
        <f>IF(AND(P1011&gt;='World Hubbert'!$N$9,P1010&lt;'World Hubbert'!$N$9),'Data 1'!M1011,0)</f>
        <v>0</v>
      </c>
      <c r="X1011">
        <f>IF(AND(P1011&gt;='World Hubbert'!$P$9,P1010&lt;'World Hubbert'!$P$9),'Data 1'!M1011,0)</f>
        <v>0</v>
      </c>
    </row>
    <row r="1012" spans="13:24">
      <c r="M1012">
        <f t="shared" si="96"/>
        <v>1009</v>
      </c>
      <c r="N1012">
        <f>MAX('World Hubbert'!$N$17*(1-(M1012/'World Hubbert'!$N$18))*M1012,0)</f>
        <v>35.471955555555553</v>
      </c>
      <c r="O1012">
        <f t="shared" si="100"/>
        <v>2.8191284758287926E-2</v>
      </c>
      <c r="P1012">
        <f t="shared" si="97"/>
        <v>2003.1218558157457</v>
      </c>
      <c r="Q1012">
        <f t="shared" si="101"/>
        <v>2003</v>
      </c>
      <c r="R1012" s="25">
        <f t="shared" si="98"/>
        <v>35471.955555555556</v>
      </c>
      <c r="S1012" s="25">
        <f t="shared" si="99"/>
        <v>0</v>
      </c>
      <c r="W1012">
        <f>IF(AND(P1012&gt;='World Hubbert'!$N$9,P1011&lt;'World Hubbert'!$N$9),'Data 1'!M1012,0)</f>
        <v>0</v>
      </c>
      <c r="X1012">
        <f>IF(AND(P1012&gt;='World Hubbert'!$P$9,P1011&lt;'World Hubbert'!$P$9),'Data 1'!M1012,0)</f>
        <v>0</v>
      </c>
    </row>
    <row r="1013" spans="13:24">
      <c r="M1013">
        <f t="shared" si="96"/>
        <v>1010</v>
      </c>
      <c r="N1013">
        <f>MAX('World Hubbert'!$N$17*(1-(M1013/'World Hubbert'!$N$18))*M1013,0)</f>
        <v>35.462222222222223</v>
      </c>
      <c r="O1013">
        <f t="shared" si="100"/>
        <v>2.8199022433888957E-2</v>
      </c>
      <c r="P1013">
        <f t="shared" si="97"/>
        <v>2003.1500548381796</v>
      </c>
      <c r="Q1013">
        <f t="shared" si="101"/>
        <v>2003</v>
      </c>
      <c r="R1013" s="25">
        <f t="shared" si="98"/>
        <v>35462.222222222226</v>
      </c>
      <c r="S1013" s="25">
        <f t="shared" si="99"/>
        <v>0</v>
      </c>
      <c r="W1013">
        <f>IF(AND(P1013&gt;='World Hubbert'!$N$9,P1012&lt;'World Hubbert'!$N$9),'Data 1'!M1013,0)</f>
        <v>0</v>
      </c>
      <c r="X1013">
        <f>IF(AND(P1013&gt;='World Hubbert'!$P$9,P1012&lt;'World Hubbert'!$P$9),'Data 1'!M1013,0)</f>
        <v>0</v>
      </c>
    </row>
    <row r="1014" spans="13:24">
      <c r="M1014">
        <f t="shared" si="96"/>
        <v>1011</v>
      </c>
      <c r="N1014">
        <f>MAX('World Hubbert'!$N$17*(1-(M1014/'World Hubbert'!$N$18))*M1014,0)</f>
        <v>35.452400000000004</v>
      </c>
      <c r="O1014">
        <f t="shared" si="100"/>
        <v>2.8206835080276649E-2</v>
      </c>
      <c r="P1014">
        <f t="shared" si="97"/>
        <v>2003.1782616732598</v>
      </c>
      <c r="Q1014">
        <f t="shared" si="101"/>
        <v>2003</v>
      </c>
      <c r="R1014" s="25">
        <f t="shared" si="98"/>
        <v>35452.400000000001</v>
      </c>
      <c r="S1014" s="25">
        <f t="shared" si="99"/>
        <v>0</v>
      </c>
      <c r="W1014">
        <f>IF(AND(P1014&gt;='World Hubbert'!$N$9,P1013&lt;'World Hubbert'!$N$9),'Data 1'!M1014,0)</f>
        <v>0</v>
      </c>
      <c r="X1014">
        <f>IF(AND(P1014&gt;='World Hubbert'!$P$9,P1013&lt;'World Hubbert'!$P$9),'Data 1'!M1014,0)</f>
        <v>0</v>
      </c>
    </row>
    <row r="1015" spans="13:24">
      <c r="M1015">
        <f t="shared" ref="M1015:M1078" si="102">M1014+1</f>
        <v>1012</v>
      </c>
      <c r="N1015">
        <f>MAX('World Hubbert'!$N$17*(1-(M1015/'World Hubbert'!$N$18))*M1015,0)</f>
        <v>35.442488888888889</v>
      </c>
      <c r="O1015">
        <f t="shared" si="100"/>
        <v>2.8214722818563031E-2</v>
      </c>
      <c r="P1015">
        <f t="shared" ref="P1015:P1042" si="103">P1016-O1016</f>
        <v>2003.2064763960784</v>
      </c>
      <c r="Q1015">
        <f t="shared" si="101"/>
        <v>2003</v>
      </c>
      <c r="R1015" s="25">
        <f t="shared" ref="R1015:R1078" si="104">IF(N1015&gt;0,N1015*1000,0)</f>
        <v>35442.488888888889</v>
      </c>
      <c r="S1015" s="25">
        <f t="shared" ref="S1015:S1078" si="105">IF(R1015=$T$6,Q1015,0)</f>
        <v>0</v>
      </c>
      <c r="W1015">
        <f>IF(AND(P1015&gt;='World Hubbert'!$N$9,P1014&lt;'World Hubbert'!$N$9),'Data 1'!M1015,0)</f>
        <v>0</v>
      </c>
      <c r="X1015">
        <f>IF(AND(P1015&gt;='World Hubbert'!$P$9,P1014&lt;'World Hubbert'!$P$9),'Data 1'!M1015,0)</f>
        <v>0</v>
      </c>
    </row>
    <row r="1016" spans="13:24">
      <c r="M1016">
        <f t="shared" si="102"/>
        <v>1013</v>
      </c>
      <c r="N1016">
        <f>MAX('World Hubbert'!$N$17*(1-(M1016/'World Hubbert'!$N$18))*M1016,0)</f>
        <v>35.432488888888884</v>
      </c>
      <c r="O1016">
        <f t="shared" si="100"/>
        <v>2.822268577112531E-2</v>
      </c>
      <c r="P1016">
        <f t="shared" si="103"/>
        <v>2003.2346990818496</v>
      </c>
      <c r="Q1016">
        <f t="shared" si="101"/>
        <v>2003</v>
      </c>
      <c r="R1016" s="25">
        <f t="shared" si="104"/>
        <v>35432.488888888882</v>
      </c>
      <c r="S1016" s="25">
        <f t="shared" si="105"/>
        <v>0</v>
      </c>
      <c r="W1016">
        <f>IF(AND(P1016&gt;='World Hubbert'!$N$9,P1015&lt;'World Hubbert'!$N$9),'Data 1'!M1016,0)</f>
        <v>0</v>
      </c>
      <c r="X1016">
        <f>IF(AND(P1016&gt;='World Hubbert'!$P$9,P1015&lt;'World Hubbert'!$P$9),'Data 1'!M1016,0)</f>
        <v>0</v>
      </c>
    </row>
    <row r="1017" spans="13:24">
      <c r="M1017">
        <f t="shared" si="102"/>
        <v>1014</v>
      </c>
      <c r="N1017">
        <f>MAX('World Hubbert'!$N$17*(1-(M1017/'World Hubbert'!$N$18))*M1017,0)</f>
        <v>35.422399999999996</v>
      </c>
      <c r="O1017">
        <f t="shared" si="100"/>
        <v>2.8230724061610736E-2</v>
      </c>
      <c r="P1017">
        <f t="shared" si="103"/>
        <v>2003.2629298059112</v>
      </c>
      <c r="Q1017">
        <f t="shared" si="101"/>
        <v>2003</v>
      </c>
      <c r="R1017" s="25">
        <f t="shared" si="104"/>
        <v>35422.399999999994</v>
      </c>
      <c r="S1017" s="25">
        <f t="shared" si="105"/>
        <v>0</v>
      </c>
      <c r="W1017">
        <f>IF(AND(P1017&gt;='World Hubbert'!$N$9,P1016&lt;'World Hubbert'!$N$9),'Data 1'!M1017,0)</f>
        <v>0</v>
      </c>
      <c r="X1017">
        <f>IF(AND(P1017&gt;='World Hubbert'!$P$9,P1016&lt;'World Hubbert'!$P$9),'Data 1'!M1017,0)</f>
        <v>0</v>
      </c>
    </row>
    <row r="1018" spans="13:24">
      <c r="M1018">
        <f t="shared" si="102"/>
        <v>1015</v>
      </c>
      <c r="N1018">
        <f>MAX('World Hubbert'!$N$17*(1-(M1018/'World Hubbert'!$N$18))*M1018,0)</f>
        <v>35.412222222222226</v>
      </c>
      <c r="O1018">
        <f t="shared" si="100"/>
        <v>2.8238837814941478E-2</v>
      </c>
      <c r="P1018">
        <f t="shared" si="103"/>
        <v>2003.2911686437262</v>
      </c>
      <c r="Q1018">
        <f t="shared" si="101"/>
        <v>2003</v>
      </c>
      <c r="R1018" s="25">
        <f t="shared" si="104"/>
        <v>35412.222222222226</v>
      </c>
      <c r="S1018" s="25">
        <f t="shared" si="105"/>
        <v>0</v>
      </c>
      <c r="W1018">
        <f>IF(AND(P1018&gt;='World Hubbert'!$N$9,P1017&lt;'World Hubbert'!$N$9),'Data 1'!M1018,0)</f>
        <v>0</v>
      </c>
      <c r="X1018">
        <f>IF(AND(P1018&gt;='World Hubbert'!$P$9,P1017&lt;'World Hubbert'!$P$9),'Data 1'!M1018,0)</f>
        <v>0</v>
      </c>
    </row>
    <row r="1019" spans="13:24">
      <c r="M1019">
        <f t="shared" si="102"/>
        <v>1016</v>
      </c>
      <c r="N1019">
        <f>MAX('World Hubbert'!$N$17*(1-(M1019/'World Hubbert'!$N$18))*M1019,0)</f>
        <v>35.40195555555556</v>
      </c>
      <c r="O1019">
        <f t="shared" si="100"/>
        <v>2.8247027157319617E-2</v>
      </c>
      <c r="P1019">
        <f t="shared" si="103"/>
        <v>2003.3194156708835</v>
      </c>
      <c r="Q1019">
        <f t="shared" si="101"/>
        <v>2003</v>
      </c>
      <c r="R1019" s="25">
        <f t="shared" si="104"/>
        <v>35401.955555555556</v>
      </c>
      <c r="S1019" s="25">
        <f t="shared" si="105"/>
        <v>0</v>
      </c>
      <c r="W1019">
        <f>IF(AND(P1019&gt;='World Hubbert'!$N$9,P1018&lt;'World Hubbert'!$N$9),'Data 1'!M1019,0)</f>
        <v>0</v>
      </c>
      <c r="X1019">
        <f>IF(AND(P1019&gt;='World Hubbert'!$P$9,P1018&lt;'World Hubbert'!$P$9),'Data 1'!M1019,0)</f>
        <v>0</v>
      </c>
    </row>
    <row r="1020" spans="13:24">
      <c r="M1020">
        <f t="shared" si="102"/>
        <v>1017</v>
      </c>
      <c r="N1020">
        <f>MAX('World Hubbert'!$N$17*(1-(M1020/'World Hubbert'!$N$18))*M1020,0)</f>
        <v>35.391600000000004</v>
      </c>
      <c r="O1020">
        <f t="shared" si="100"/>
        <v>2.8255292216232096E-2</v>
      </c>
      <c r="P1020">
        <f t="shared" si="103"/>
        <v>2003.3476709630997</v>
      </c>
      <c r="Q1020">
        <f t="shared" si="101"/>
        <v>2003</v>
      </c>
      <c r="R1020" s="25">
        <f t="shared" si="104"/>
        <v>35391.600000000006</v>
      </c>
      <c r="S1020" s="25">
        <f t="shared" si="105"/>
        <v>0</v>
      </c>
      <c r="W1020">
        <f>IF(AND(P1020&gt;='World Hubbert'!$N$9,P1019&lt;'World Hubbert'!$N$9),'Data 1'!M1020,0)</f>
        <v>0</v>
      </c>
      <c r="X1020">
        <f>IF(AND(P1020&gt;='World Hubbert'!$P$9,P1019&lt;'World Hubbert'!$P$9),'Data 1'!M1020,0)</f>
        <v>0</v>
      </c>
    </row>
    <row r="1021" spans="13:24">
      <c r="M1021">
        <f t="shared" si="102"/>
        <v>1018</v>
      </c>
      <c r="N1021">
        <f>MAX('World Hubbert'!$N$17*(1-(M1021/'World Hubbert'!$N$18))*M1021,0)</f>
        <v>35.381155555555551</v>
      </c>
      <c r="O1021">
        <f t="shared" si="100"/>
        <v>2.826363312045584E-2</v>
      </c>
      <c r="P1021">
        <f t="shared" si="103"/>
        <v>2003.3759345962203</v>
      </c>
      <c r="Q1021">
        <f t="shared" si="101"/>
        <v>2003</v>
      </c>
      <c r="R1021" s="25">
        <f t="shared" si="104"/>
        <v>35381.155555555553</v>
      </c>
      <c r="S1021" s="25">
        <f t="shared" si="105"/>
        <v>0</v>
      </c>
      <c r="W1021">
        <f>IF(AND(P1021&gt;='World Hubbert'!$N$9,P1020&lt;'World Hubbert'!$N$9),'Data 1'!M1021,0)</f>
        <v>0</v>
      </c>
      <c r="X1021">
        <f>IF(AND(P1021&gt;='World Hubbert'!$P$9,P1020&lt;'World Hubbert'!$P$9),'Data 1'!M1021,0)</f>
        <v>0</v>
      </c>
    </row>
    <row r="1022" spans="13:24">
      <c r="M1022">
        <f t="shared" si="102"/>
        <v>1019</v>
      </c>
      <c r="N1022">
        <f>MAX('World Hubbert'!$N$17*(1-(M1022/'World Hubbert'!$N$18))*M1022,0)</f>
        <v>35.370622222222224</v>
      </c>
      <c r="O1022">
        <f t="shared" si="100"/>
        <v>2.8272050000062825E-2</v>
      </c>
      <c r="P1022">
        <f t="shared" si="103"/>
        <v>2003.4042066462205</v>
      </c>
      <c r="Q1022">
        <f t="shared" si="101"/>
        <v>2003</v>
      </c>
      <c r="R1022" s="25">
        <f t="shared" si="104"/>
        <v>35370.62222222222</v>
      </c>
      <c r="S1022" s="25">
        <f t="shared" si="105"/>
        <v>0</v>
      </c>
      <c r="W1022">
        <f>IF(AND(P1022&gt;='World Hubbert'!$N$9,P1021&lt;'World Hubbert'!$N$9),'Data 1'!M1022,0)</f>
        <v>0</v>
      </c>
      <c r="X1022">
        <f>IF(AND(P1022&gt;='World Hubbert'!$P$9,P1021&lt;'World Hubbert'!$P$9),'Data 1'!M1022,0)</f>
        <v>0</v>
      </c>
    </row>
    <row r="1023" spans="13:24">
      <c r="M1023">
        <f t="shared" si="102"/>
        <v>1020</v>
      </c>
      <c r="N1023">
        <f>MAX('World Hubbert'!$N$17*(1-(M1023/'World Hubbert'!$N$18))*M1023,0)</f>
        <v>35.360000000000007</v>
      </c>
      <c r="O1023">
        <f t="shared" si="100"/>
        <v>2.8280542986425333E-2</v>
      </c>
      <c r="P1023">
        <f t="shared" si="103"/>
        <v>2003.432487189207</v>
      </c>
      <c r="Q1023">
        <f t="shared" si="101"/>
        <v>2003</v>
      </c>
      <c r="R1023" s="25">
        <f t="shared" si="104"/>
        <v>35360.000000000007</v>
      </c>
      <c r="S1023" s="25">
        <f t="shared" si="105"/>
        <v>0</v>
      </c>
      <c r="W1023">
        <f>IF(AND(P1023&gt;='World Hubbert'!$N$9,P1022&lt;'World Hubbert'!$N$9),'Data 1'!M1023,0)</f>
        <v>0</v>
      </c>
      <c r="X1023">
        <f>IF(AND(P1023&gt;='World Hubbert'!$P$9,P1022&lt;'World Hubbert'!$P$9),'Data 1'!M1023,0)</f>
        <v>0</v>
      </c>
    </row>
    <row r="1024" spans="13:24">
      <c r="M1024">
        <f t="shared" si="102"/>
        <v>1021</v>
      </c>
      <c r="N1024">
        <f>MAX('World Hubbert'!$N$17*(1-(M1024/'World Hubbert'!$N$18))*M1024,0)</f>
        <v>35.349288888888893</v>
      </c>
      <c r="O1024">
        <f t="shared" si="100"/>
        <v>2.8289112212221145E-2</v>
      </c>
      <c r="P1024">
        <f t="shared" si="103"/>
        <v>2003.4607763014192</v>
      </c>
      <c r="Q1024">
        <f t="shared" si="101"/>
        <v>2003</v>
      </c>
      <c r="R1024" s="25">
        <f t="shared" si="104"/>
        <v>35349.288888888892</v>
      </c>
      <c r="S1024" s="25">
        <f t="shared" si="105"/>
        <v>0</v>
      </c>
      <c r="W1024">
        <f>IF(AND(P1024&gt;='World Hubbert'!$N$9,P1023&lt;'World Hubbert'!$N$9),'Data 1'!M1024,0)</f>
        <v>0</v>
      </c>
      <c r="X1024">
        <f>IF(AND(P1024&gt;='World Hubbert'!$P$9,P1023&lt;'World Hubbert'!$P$9),'Data 1'!M1024,0)</f>
        <v>0</v>
      </c>
    </row>
    <row r="1025" spans="13:24">
      <c r="M1025">
        <f t="shared" si="102"/>
        <v>1022</v>
      </c>
      <c r="N1025">
        <f>MAX('World Hubbert'!$N$17*(1-(M1025/'World Hubbert'!$N$18))*M1025,0)</f>
        <v>35.33848888888889</v>
      </c>
      <c r="O1025">
        <f t="shared" si="100"/>
        <v>2.8297757811438833E-2</v>
      </c>
      <c r="P1025">
        <f t="shared" si="103"/>
        <v>2003.4890740592307</v>
      </c>
      <c r="Q1025">
        <f t="shared" si="101"/>
        <v>2003</v>
      </c>
      <c r="R1025" s="25">
        <f t="shared" si="104"/>
        <v>35338.488888888889</v>
      </c>
      <c r="S1025" s="25">
        <f t="shared" si="105"/>
        <v>0</v>
      </c>
      <c r="W1025">
        <f>IF(AND(P1025&gt;='World Hubbert'!$N$9,P1024&lt;'World Hubbert'!$N$9),'Data 1'!M1025,0)</f>
        <v>0</v>
      </c>
      <c r="X1025">
        <f>IF(AND(P1025&gt;='World Hubbert'!$P$9,P1024&lt;'World Hubbert'!$P$9),'Data 1'!M1025,0)</f>
        <v>0</v>
      </c>
    </row>
    <row r="1026" spans="13:24">
      <c r="M1026">
        <f t="shared" si="102"/>
        <v>1023</v>
      </c>
      <c r="N1026">
        <f>MAX('World Hubbert'!$N$17*(1-(M1026/'World Hubbert'!$N$18))*M1026,0)</f>
        <v>35.327599999999997</v>
      </c>
      <c r="O1026">
        <f t="shared" si="100"/>
        <v>2.8306479919383148E-2</v>
      </c>
      <c r="P1026">
        <f t="shared" si="103"/>
        <v>2003.5173805391501</v>
      </c>
      <c r="Q1026">
        <f t="shared" si="101"/>
        <v>2003</v>
      </c>
      <c r="R1026" s="25">
        <f t="shared" si="104"/>
        <v>35327.599999999999</v>
      </c>
      <c r="S1026" s="25">
        <f t="shared" si="105"/>
        <v>0</v>
      </c>
      <c r="W1026">
        <f>IF(AND(P1026&gt;='World Hubbert'!$N$9,P1025&lt;'World Hubbert'!$N$9),'Data 1'!M1026,0)</f>
        <v>0</v>
      </c>
      <c r="X1026">
        <f>IF(AND(P1026&gt;='World Hubbert'!$P$9,P1025&lt;'World Hubbert'!$P$9),'Data 1'!M1026,0)</f>
        <v>0</v>
      </c>
    </row>
    <row r="1027" spans="13:24">
      <c r="M1027">
        <f t="shared" si="102"/>
        <v>1024</v>
      </c>
      <c r="N1027">
        <f>MAX('World Hubbert'!$N$17*(1-(M1027/'World Hubbert'!$N$18))*M1027,0)</f>
        <v>35.316622222222222</v>
      </c>
      <c r="O1027">
        <f t="shared" si="100"/>
        <v>2.8315278672680414E-2</v>
      </c>
      <c r="P1027">
        <f t="shared" si="103"/>
        <v>2003.5456958178227</v>
      </c>
      <c r="Q1027">
        <f t="shared" si="101"/>
        <v>2003</v>
      </c>
      <c r="R1027" s="25">
        <f t="shared" si="104"/>
        <v>35316.62222222222</v>
      </c>
      <c r="S1027" s="25">
        <f t="shared" si="105"/>
        <v>0</v>
      </c>
      <c r="W1027">
        <f>IF(AND(P1027&gt;='World Hubbert'!$N$9,P1026&lt;'World Hubbert'!$N$9),'Data 1'!M1027,0)</f>
        <v>0</v>
      </c>
      <c r="X1027">
        <f>IF(AND(P1027&gt;='World Hubbert'!$P$9,P1026&lt;'World Hubbert'!$P$9),'Data 1'!M1027,0)</f>
        <v>0</v>
      </c>
    </row>
    <row r="1028" spans="13:24">
      <c r="M1028">
        <f t="shared" si="102"/>
        <v>1025</v>
      </c>
      <c r="N1028">
        <f>MAX('World Hubbert'!$N$17*(1-(M1028/'World Hubbert'!$N$18))*M1028,0)</f>
        <v>35.305555555555557</v>
      </c>
      <c r="O1028">
        <f t="shared" si="100"/>
        <v>2.8324154209284028E-2</v>
      </c>
      <c r="P1028">
        <f t="shared" si="103"/>
        <v>2003.5740199720319</v>
      </c>
      <c r="Q1028">
        <f t="shared" si="101"/>
        <v>2003</v>
      </c>
      <c r="R1028" s="25">
        <f t="shared" si="104"/>
        <v>35305.555555555555</v>
      </c>
      <c r="S1028" s="25">
        <f t="shared" si="105"/>
        <v>0</v>
      </c>
      <c r="W1028">
        <f>IF(AND(P1028&gt;='World Hubbert'!$N$9,P1027&lt;'World Hubbert'!$N$9),'Data 1'!M1028,0)</f>
        <v>0</v>
      </c>
      <c r="X1028">
        <f>IF(AND(P1028&gt;='World Hubbert'!$P$9,P1027&lt;'World Hubbert'!$P$9),'Data 1'!M1028,0)</f>
        <v>0</v>
      </c>
    </row>
    <row r="1029" spans="13:24">
      <c r="M1029">
        <f t="shared" si="102"/>
        <v>1026</v>
      </c>
      <c r="N1029">
        <f>MAX('World Hubbert'!$N$17*(1-(M1029/'World Hubbert'!$N$18))*M1029,0)</f>
        <v>35.29440000000001</v>
      </c>
      <c r="O1029">
        <f t="shared" ref="O1029:O1043" si="106">1/N1029</f>
        <v>2.8333106668479976E-2</v>
      </c>
      <c r="P1029">
        <f t="shared" si="103"/>
        <v>2003.6023530787004</v>
      </c>
      <c r="Q1029">
        <f t="shared" ref="Q1029:Q1092" si="107">INT(P1029)</f>
        <v>2003</v>
      </c>
      <c r="R1029" s="25">
        <f t="shared" si="104"/>
        <v>35294.400000000009</v>
      </c>
      <c r="S1029" s="25">
        <f t="shared" si="105"/>
        <v>0</v>
      </c>
      <c r="W1029">
        <f>IF(AND(P1029&gt;='World Hubbert'!$N$9,P1028&lt;'World Hubbert'!$N$9),'Data 1'!M1029,0)</f>
        <v>0</v>
      </c>
      <c r="X1029">
        <f>IF(AND(P1029&gt;='World Hubbert'!$P$9,P1028&lt;'World Hubbert'!$P$9),'Data 1'!M1029,0)</f>
        <v>0</v>
      </c>
    </row>
    <row r="1030" spans="13:24">
      <c r="M1030">
        <f t="shared" si="102"/>
        <v>1027</v>
      </c>
      <c r="N1030">
        <f>MAX('World Hubbert'!$N$17*(1-(M1030/'World Hubbert'!$N$18))*M1030,0)</f>
        <v>35.283155555555552</v>
      </c>
      <c r="O1030">
        <f t="shared" si="106"/>
        <v>2.8342136190892476E-2</v>
      </c>
      <c r="P1030">
        <f t="shared" si="103"/>
        <v>2003.6306952148914</v>
      </c>
      <c r="Q1030">
        <f t="shared" si="107"/>
        <v>2003</v>
      </c>
      <c r="R1030" s="25">
        <f t="shared" si="104"/>
        <v>35283.155555555553</v>
      </c>
      <c r="S1030" s="25">
        <f t="shared" si="105"/>
        <v>0</v>
      </c>
      <c r="W1030">
        <f>IF(AND(P1030&gt;='World Hubbert'!$N$9,P1029&lt;'World Hubbert'!$N$9),'Data 1'!M1030,0)</f>
        <v>0</v>
      </c>
      <c r="X1030">
        <f>IF(AND(P1030&gt;='World Hubbert'!$P$9,P1029&lt;'World Hubbert'!$P$9),'Data 1'!M1030,0)</f>
        <v>0</v>
      </c>
    </row>
    <row r="1031" spans="13:24">
      <c r="M1031">
        <f t="shared" si="102"/>
        <v>1028</v>
      </c>
      <c r="N1031">
        <f>MAX('World Hubbert'!$N$17*(1-(M1031/'World Hubbert'!$N$18))*M1031,0)</f>
        <v>35.27182222222222</v>
      </c>
      <c r="O1031">
        <f t="shared" si="106"/>
        <v>2.8351242918489547E-2</v>
      </c>
      <c r="P1031">
        <f t="shared" si="103"/>
        <v>2003.6590464578098</v>
      </c>
      <c r="Q1031">
        <f t="shared" si="107"/>
        <v>2003</v>
      </c>
      <c r="R1031" s="25">
        <f t="shared" si="104"/>
        <v>35271.822222222218</v>
      </c>
      <c r="S1031" s="25">
        <f t="shared" si="105"/>
        <v>0</v>
      </c>
      <c r="W1031">
        <f>IF(AND(P1031&gt;='World Hubbert'!$N$9,P1030&lt;'World Hubbert'!$N$9),'Data 1'!M1031,0)</f>
        <v>0</v>
      </c>
      <c r="X1031">
        <f>IF(AND(P1031&gt;='World Hubbert'!$P$9,P1030&lt;'World Hubbert'!$P$9),'Data 1'!M1031,0)</f>
        <v>0</v>
      </c>
    </row>
    <row r="1032" spans="13:24">
      <c r="M1032">
        <f t="shared" si="102"/>
        <v>1029</v>
      </c>
      <c r="N1032">
        <f>MAX('World Hubbert'!$N$17*(1-(M1032/'World Hubbert'!$N$18))*M1032,0)</f>
        <v>35.260400000000004</v>
      </c>
      <c r="O1032">
        <f t="shared" si="106"/>
        <v>2.8360426994588826E-2</v>
      </c>
      <c r="P1032">
        <f t="shared" si="103"/>
        <v>2003.6874068848044</v>
      </c>
      <c r="Q1032">
        <f t="shared" si="107"/>
        <v>2003</v>
      </c>
      <c r="R1032" s="25">
        <f t="shared" si="104"/>
        <v>35260.400000000001</v>
      </c>
      <c r="S1032" s="25">
        <f t="shared" si="105"/>
        <v>0</v>
      </c>
      <c r="W1032">
        <f>IF(AND(P1032&gt;='World Hubbert'!$N$9,P1031&lt;'World Hubbert'!$N$9),'Data 1'!M1032,0)</f>
        <v>0</v>
      </c>
      <c r="X1032">
        <f>IF(AND(P1032&gt;='World Hubbert'!$P$9,P1031&lt;'World Hubbert'!$P$9),'Data 1'!M1032,0)</f>
        <v>0</v>
      </c>
    </row>
    <row r="1033" spans="13:24">
      <c r="M1033">
        <f t="shared" si="102"/>
        <v>1030</v>
      </c>
      <c r="N1033">
        <f>MAX('World Hubbert'!$N$17*(1-(M1033/'World Hubbert'!$N$18))*M1033,0)</f>
        <v>35.248888888888892</v>
      </c>
      <c r="O1033">
        <f t="shared" si="106"/>
        <v>2.8369688563863318E-2</v>
      </c>
      <c r="P1033">
        <f t="shared" si="103"/>
        <v>2003.7157765733682</v>
      </c>
      <c r="Q1033">
        <f t="shared" si="107"/>
        <v>2003</v>
      </c>
      <c r="R1033" s="25">
        <f t="shared" si="104"/>
        <v>35248.888888888891</v>
      </c>
      <c r="S1033" s="25">
        <f t="shared" si="105"/>
        <v>0</v>
      </c>
      <c r="W1033">
        <f>IF(AND(P1033&gt;='World Hubbert'!$N$9,P1032&lt;'World Hubbert'!$N$9),'Data 1'!M1033,0)</f>
        <v>0</v>
      </c>
      <c r="X1033">
        <f>IF(AND(P1033&gt;='World Hubbert'!$P$9,P1032&lt;'World Hubbert'!$P$9),'Data 1'!M1033,0)</f>
        <v>0</v>
      </c>
    </row>
    <row r="1034" spans="13:24">
      <c r="M1034">
        <f t="shared" si="102"/>
        <v>1031</v>
      </c>
      <c r="N1034">
        <f>MAX('World Hubbert'!$N$17*(1-(M1034/'World Hubbert'!$N$18))*M1034,0)</f>
        <v>35.237288888888884</v>
      </c>
      <c r="O1034">
        <f t="shared" si="106"/>
        <v>2.8379027772347225E-2</v>
      </c>
      <c r="P1034">
        <f t="shared" si="103"/>
        <v>2003.7441556011406</v>
      </c>
      <c r="Q1034">
        <f t="shared" si="107"/>
        <v>2003</v>
      </c>
      <c r="R1034" s="25">
        <f t="shared" si="104"/>
        <v>35237.288888888885</v>
      </c>
      <c r="S1034" s="25">
        <f t="shared" si="105"/>
        <v>0</v>
      </c>
      <c r="W1034">
        <f>IF(AND(P1034&gt;='World Hubbert'!$N$9,P1033&lt;'World Hubbert'!$N$9),'Data 1'!M1034,0)</f>
        <v>0</v>
      </c>
      <c r="X1034">
        <f>IF(AND(P1034&gt;='World Hubbert'!$P$9,P1033&lt;'World Hubbert'!$P$9),'Data 1'!M1034,0)</f>
        <v>0</v>
      </c>
    </row>
    <row r="1035" spans="13:24">
      <c r="M1035">
        <f t="shared" si="102"/>
        <v>1032</v>
      </c>
      <c r="N1035">
        <f>MAX('World Hubbert'!$N$17*(1-(M1035/'World Hubbert'!$N$18))*M1035,0)</f>
        <v>35.2256</v>
      </c>
      <c r="O1035">
        <f t="shared" si="106"/>
        <v>2.8388444767441859E-2</v>
      </c>
      <c r="P1035">
        <f t="shared" si="103"/>
        <v>2003.772544045908</v>
      </c>
      <c r="Q1035">
        <f t="shared" si="107"/>
        <v>2003</v>
      </c>
      <c r="R1035" s="25">
        <f t="shared" si="104"/>
        <v>35225.599999999999</v>
      </c>
      <c r="S1035" s="25">
        <f t="shared" si="105"/>
        <v>0</v>
      </c>
      <c r="W1035">
        <f>IF(AND(P1035&gt;='World Hubbert'!$N$9,P1034&lt;'World Hubbert'!$N$9),'Data 1'!M1035,0)</f>
        <v>0</v>
      </c>
      <c r="X1035">
        <f>IF(AND(P1035&gt;='World Hubbert'!$P$9,P1034&lt;'World Hubbert'!$P$9),'Data 1'!M1035,0)</f>
        <v>0</v>
      </c>
    </row>
    <row r="1036" spans="13:24">
      <c r="M1036">
        <f t="shared" si="102"/>
        <v>1033</v>
      </c>
      <c r="N1036">
        <f>MAX('World Hubbert'!$N$17*(1-(M1036/'World Hubbert'!$N$18))*M1036,0)</f>
        <v>35.213822222222227</v>
      </c>
      <c r="O1036">
        <f t="shared" si="106"/>
        <v>2.8397939697921645E-2</v>
      </c>
      <c r="P1036">
        <f t="shared" si="103"/>
        <v>2003.800941985606</v>
      </c>
      <c r="Q1036">
        <f t="shared" si="107"/>
        <v>2003</v>
      </c>
      <c r="R1036" s="25">
        <f t="shared" si="104"/>
        <v>35213.822222222225</v>
      </c>
      <c r="S1036" s="25">
        <f t="shared" si="105"/>
        <v>0</v>
      </c>
      <c r="W1036">
        <f>IF(AND(P1036&gt;='World Hubbert'!$N$9,P1035&lt;'World Hubbert'!$N$9),'Data 1'!M1036,0)</f>
        <v>0</v>
      </c>
      <c r="X1036">
        <f>IF(AND(P1036&gt;='World Hubbert'!$P$9,P1035&lt;'World Hubbert'!$P$9),'Data 1'!M1036,0)</f>
        <v>0</v>
      </c>
    </row>
    <row r="1037" spans="13:24">
      <c r="M1037">
        <f t="shared" si="102"/>
        <v>1034</v>
      </c>
      <c r="N1037">
        <f>MAX('World Hubbert'!$N$17*(1-(M1037/'World Hubbert'!$N$18))*M1037,0)</f>
        <v>35.201955555555557</v>
      </c>
      <c r="O1037">
        <f t="shared" si="106"/>
        <v>2.8407512713940132E-2</v>
      </c>
      <c r="P1037">
        <f t="shared" si="103"/>
        <v>2003.82934949832</v>
      </c>
      <c r="Q1037">
        <f t="shared" si="107"/>
        <v>2003</v>
      </c>
      <c r="R1037" s="25">
        <f t="shared" si="104"/>
        <v>35201.955555555556</v>
      </c>
      <c r="S1037" s="25">
        <f t="shared" si="105"/>
        <v>0</v>
      </c>
      <c r="W1037">
        <f>IF(AND(P1037&gt;='World Hubbert'!$N$9,P1036&lt;'World Hubbert'!$N$9),'Data 1'!M1037,0)</f>
        <v>0</v>
      </c>
      <c r="X1037">
        <f>IF(AND(P1037&gt;='World Hubbert'!$P$9,P1036&lt;'World Hubbert'!$P$9),'Data 1'!M1037,0)</f>
        <v>0</v>
      </c>
    </row>
    <row r="1038" spans="13:24">
      <c r="M1038">
        <f t="shared" si="102"/>
        <v>1035</v>
      </c>
      <c r="N1038">
        <f>MAX('World Hubbert'!$N$17*(1-(M1038/'World Hubbert'!$N$18))*M1038,0)</f>
        <v>35.190000000000005</v>
      </c>
      <c r="O1038">
        <f t="shared" si="106"/>
        <v>2.8417163967036085E-2</v>
      </c>
      <c r="P1038">
        <f t="shared" si="103"/>
        <v>2003.8577666622871</v>
      </c>
      <c r="Q1038">
        <f t="shared" si="107"/>
        <v>2003</v>
      </c>
      <c r="R1038" s="25">
        <f t="shared" si="104"/>
        <v>35190.000000000007</v>
      </c>
      <c r="S1038" s="25">
        <f t="shared" si="105"/>
        <v>0</v>
      </c>
      <c r="W1038">
        <f>IF(AND(P1038&gt;='World Hubbert'!$N$9,P1037&lt;'World Hubbert'!$N$9),'Data 1'!M1038,0)</f>
        <v>0</v>
      </c>
      <c r="X1038">
        <f>IF(AND(P1038&gt;='World Hubbert'!$P$9,P1037&lt;'World Hubbert'!$P$9),'Data 1'!M1038,0)</f>
        <v>0</v>
      </c>
    </row>
    <row r="1039" spans="13:24">
      <c r="M1039">
        <f t="shared" si="102"/>
        <v>1036</v>
      </c>
      <c r="N1039">
        <f>MAX('World Hubbert'!$N$17*(1-(M1039/'World Hubbert'!$N$18))*M1039,0)</f>
        <v>35.177955555555549</v>
      </c>
      <c r="O1039">
        <f t="shared" si="106"/>
        <v>2.842689361013969E-2</v>
      </c>
      <c r="P1039">
        <f t="shared" si="103"/>
        <v>2003.8861935558973</v>
      </c>
      <c r="Q1039">
        <f t="shared" si="107"/>
        <v>2003</v>
      </c>
      <c r="R1039" s="25">
        <f t="shared" si="104"/>
        <v>35177.955555555549</v>
      </c>
      <c r="S1039" s="25">
        <f t="shared" si="105"/>
        <v>0</v>
      </c>
      <c r="W1039">
        <f>IF(AND(P1039&gt;='World Hubbert'!$N$9,P1038&lt;'World Hubbert'!$N$9),'Data 1'!M1039,0)</f>
        <v>0</v>
      </c>
      <c r="X1039">
        <f>IF(AND(P1039&gt;='World Hubbert'!$P$9,P1038&lt;'World Hubbert'!$P$9),'Data 1'!M1039,0)</f>
        <v>0</v>
      </c>
    </row>
    <row r="1040" spans="13:24">
      <c r="M1040">
        <f t="shared" si="102"/>
        <v>1037</v>
      </c>
      <c r="N1040">
        <f>MAX('World Hubbert'!$N$17*(1-(M1040/'World Hubbert'!$N$18))*M1040,0)</f>
        <v>35.165822222222218</v>
      </c>
      <c r="O1040">
        <f t="shared" si="106"/>
        <v>2.8436701797578713E-2</v>
      </c>
      <c r="P1040">
        <f t="shared" si="103"/>
        <v>2003.9146302576949</v>
      </c>
      <c r="Q1040">
        <f t="shared" si="107"/>
        <v>2003</v>
      </c>
      <c r="R1040" s="25">
        <f t="shared" si="104"/>
        <v>35165.822222222218</v>
      </c>
      <c r="S1040" s="25">
        <f t="shared" si="105"/>
        <v>0</v>
      </c>
      <c r="W1040">
        <f>IF(AND(P1040&gt;='World Hubbert'!$N$9,P1039&lt;'World Hubbert'!$N$9),'Data 1'!M1040,0)</f>
        <v>0</v>
      </c>
      <c r="X1040">
        <f>IF(AND(P1040&gt;='World Hubbert'!$P$9,P1039&lt;'World Hubbert'!$P$9),'Data 1'!M1040,0)</f>
        <v>0</v>
      </c>
    </row>
    <row r="1041" spans="13:24">
      <c r="M1041">
        <f t="shared" si="102"/>
        <v>1038</v>
      </c>
      <c r="N1041">
        <f>MAX('World Hubbert'!$N$17*(1-(M1041/'World Hubbert'!$N$18))*M1041,0)</f>
        <v>35.153600000000004</v>
      </c>
      <c r="O1041">
        <f t="shared" si="106"/>
        <v>2.844658868508488E-2</v>
      </c>
      <c r="P1041">
        <f t="shared" si="103"/>
        <v>2003.9430768463799</v>
      </c>
      <c r="Q1041">
        <f t="shared" si="107"/>
        <v>2003</v>
      </c>
      <c r="R1041" s="25">
        <f t="shared" si="104"/>
        <v>35153.600000000006</v>
      </c>
      <c r="S1041" s="25">
        <f t="shared" si="105"/>
        <v>0</v>
      </c>
      <c r="W1041">
        <f>IF(AND(P1041&gt;='World Hubbert'!$N$9,P1040&lt;'World Hubbert'!$N$9),'Data 1'!M1041,0)</f>
        <v>0</v>
      </c>
      <c r="X1041">
        <f>IF(AND(P1041&gt;='World Hubbert'!$P$9,P1040&lt;'World Hubbert'!$P$9),'Data 1'!M1041,0)</f>
        <v>0</v>
      </c>
    </row>
    <row r="1042" spans="13:24">
      <c r="M1042">
        <f t="shared" si="102"/>
        <v>1039</v>
      </c>
      <c r="N1042">
        <f>MAX('World Hubbert'!$N$17*(1-(M1042/'World Hubbert'!$N$18))*M1042,0)</f>
        <v>35.141288888888894</v>
      </c>
      <c r="O1042">
        <f t="shared" si="106"/>
        <v>2.8456554429800204E-2</v>
      </c>
      <c r="P1042">
        <f t="shared" si="103"/>
        <v>2003.9715334008097</v>
      </c>
      <c r="Q1042">
        <f t="shared" si="107"/>
        <v>2003</v>
      </c>
      <c r="R1042" s="25">
        <f t="shared" si="104"/>
        <v>35141.288888888892</v>
      </c>
      <c r="S1042" s="25">
        <f t="shared" si="105"/>
        <v>0</v>
      </c>
      <c r="W1042">
        <f>IF(AND(P1042&gt;='World Hubbert'!$N$9,P1041&lt;'World Hubbert'!$N$9),'Data 1'!M1042,0)</f>
        <v>0</v>
      </c>
      <c r="X1042">
        <f>IF(AND(P1042&gt;='World Hubbert'!$P$9,P1041&lt;'World Hubbert'!$P$9),'Data 1'!M1042,0)</f>
        <v>0</v>
      </c>
    </row>
    <row r="1043" spans="13:24">
      <c r="M1043">
        <f t="shared" si="102"/>
        <v>1040</v>
      </c>
      <c r="N1043">
        <f>MAX('World Hubbert'!$N$17*(1-(M1043/'World Hubbert'!$N$18))*M1043,0)</f>
        <v>35.128888888888895</v>
      </c>
      <c r="O1043">
        <f t="shared" si="106"/>
        <v>2.8466599190283395E-2</v>
      </c>
      <c r="P1043">
        <v>2004</v>
      </c>
      <c r="Q1043">
        <f t="shared" si="107"/>
        <v>2004</v>
      </c>
      <c r="R1043" s="25">
        <f t="shared" si="104"/>
        <v>35128.888888888898</v>
      </c>
      <c r="S1043" s="25">
        <f t="shared" si="105"/>
        <v>0</v>
      </c>
      <c r="W1043">
        <f>IF(AND(P1043&gt;='World Hubbert'!$N$9,P1042&lt;'World Hubbert'!$N$9),'Data 1'!M1043,0)</f>
        <v>0</v>
      </c>
      <c r="X1043">
        <f>IF(AND(P1043&gt;='World Hubbert'!$P$9,P1042&lt;'World Hubbert'!$P$9),'Data 1'!M1043,0)</f>
        <v>0</v>
      </c>
    </row>
    <row r="1044" spans="13:24">
      <c r="M1044">
        <f t="shared" si="102"/>
        <v>1041</v>
      </c>
      <c r="N1044">
        <f>MAX('World Hubbert'!$N$17*(1-(M1044/'World Hubbert'!$N$18))*M1044,0)</f>
        <v>35.116399999999999</v>
      </c>
      <c r="O1044">
        <f>IF(N1044&gt;0,1/N1044,0)</f>
        <v>2.8476723126516387E-2</v>
      </c>
      <c r="P1044">
        <f>P1043+O1044</f>
        <v>2004.0284767231265</v>
      </c>
      <c r="Q1044">
        <f t="shared" si="107"/>
        <v>2004</v>
      </c>
      <c r="R1044" s="25">
        <f t="shared" si="104"/>
        <v>35116.400000000001</v>
      </c>
      <c r="S1044" s="25">
        <f t="shared" si="105"/>
        <v>0</v>
      </c>
      <c r="W1044">
        <f>IF(AND(P1044&gt;='World Hubbert'!$N$9,P1043&lt;'World Hubbert'!$N$9),'Data 1'!M1044,0)</f>
        <v>0</v>
      </c>
      <c r="X1044">
        <f>IF(AND(P1044&gt;='World Hubbert'!$P$9,P1043&lt;'World Hubbert'!$P$9),'Data 1'!M1044,0)</f>
        <v>0</v>
      </c>
    </row>
    <row r="1045" spans="13:24">
      <c r="M1045">
        <f t="shared" si="102"/>
        <v>1042</v>
      </c>
      <c r="N1045">
        <f>MAX('World Hubbert'!$N$17*(1-(M1045/'World Hubbert'!$N$18))*M1045,0)</f>
        <v>35.10382222222222</v>
      </c>
      <c r="O1045">
        <f t="shared" ref="O1045:O1108" si="108">IF(N1045&gt;0,1/N1045,0)</f>
        <v>2.8486926399910868E-2</v>
      </c>
      <c r="P1045">
        <f t="shared" ref="P1045:P1108" si="109">P1044+O1045</f>
        <v>2004.0569636495263</v>
      </c>
      <c r="Q1045">
        <f t="shared" si="107"/>
        <v>2004</v>
      </c>
      <c r="R1045" s="25">
        <f t="shared" si="104"/>
        <v>35103.822222222218</v>
      </c>
      <c r="S1045" s="25">
        <f t="shared" si="105"/>
        <v>0</v>
      </c>
      <c r="W1045">
        <f>IF(AND(P1045&gt;='World Hubbert'!$N$9,P1044&lt;'World Hubbert'!$N$9),'Data 1'!M1045,0)</f>
        <v>0</v>
      </c>
      <c r="X1045">
        <f>IF(AND(P1045&gt;='World Hubbert'!$P$9,P1044&lt;'World Hubbert'!$P$9),'Data 1'!M1045,0)</f>
        <v>0</v>
      </c>
    </row>
    <row r="1046" spans="13:24">
      <c r="M1046">
        <f t="shared" si="102"/>
        <v>1043</v>
      </c>
      <c r="N1046">
        <f>MAX('World Hubbert'!$N$17*(1-(M1046/'World Hubbert'!$N$18))*M1046,0)</f>
        <v>35.091155555555559</v>
      </c>
      <c r="O1046">
        <f t="shared" si="108"/>
        <v>2.8497209173314955E-2</v>
      </c>
      <c r="P1046">
        <f t="shared" si="109"/>
        <v>2004.0854608586997</v>
      </c>
      <c r="Q1046">
        <f t="shared" si="107"/>
        <v>2004</v>
      </c>
      <c r="R1046" s="25">
        <f t="shared" si="104"/>
        <v>35091.155555555561</v>
      </c>
      <c r="S1046" s="25">
        <f t="shared" si="105"/>
        <v>0</v>
      </c>
      <c r="W1046">
        <f>IF(AND(P1046&gt;='World Hubbert'!$N$9,P1045&lt;'World Hubbert'!$N$9),'Data 1'!M1046,0)</f>
        <v>0</v>
      </c>
      <c r="X1046">
        <f>IF(AND(P1046&gt;='World Hubbert'!$P$9,P1045&lt;'World Hubbert'!$P$9),'Data 1'!M1046,0)</f>
        <v>0</v>
      </c>
    </row>
    <row r="1047" spans="13:24">
      <c r="M1047">
        <f t="shared" si="102"/>
        <v>1044</v>
      </c>
      <c r="N1047">
        <f>MAX('World Hubbert'!$N$17*(1-(M1047/'World Hubbert'!$N$18))*M1047,0)</f>
        <v>35.078400000000002</v>
      </c>
      <c r="O1047">
        <f t="shared" si="108"/>
        <v>2.8507571611019886E-2</v>
      </c>
      <c r="P1047">
        <f t="shared" si="109"/>
        <v>2004.1139684303107</v>
      </c>
      <c r="Q1047">
        <f t="shared" si="107"/>
        <v>2004</v>
      </c>
      <c r="R1047" s="25">
        <f t="shared" si="104"/>
        <v>35078.400000000001</v>
      </c>
      <c r="S1047" s="25">
        <f t="shared" si="105"/>
        <v>0</v>
      </c>
      <c r="W1047">
        <f>IF(AND(P1047&gt;='World Hubbert'!$N$9,P1046&lt;'World Hubbert'!$N$9),'Data 1'!M1047,0)</f>
        <v>0</v>
      </c>
      <c r="X1047">
        <f>IF(AND(P1047&gt;='World Hubbert'!$P$9,P1046&lt;'World Hubbert'!$P$9),'Data 1'!M1047,0)</f>
        <v>0</v>
      </c>
    </row>
    <row r="1048" spans="13:24">
      <c r="M1048">
        <f t="shared" si="102"/>
        <v>1045</v>
      </c>
      <c r="N1048">
        <f>MAX('World Hubbert'!$N$17*(1-(M1048/'World Hubbert'!$N$18))*M1048,0)</f>
        <v>35.065555555555555</v>
      </c>
      <c r="O1048">
        <f t="shared" si="108"/>
        <v>2.8518013878766756E-2</v>
      </c>
      <c r="P1048">
        <f t="shared" si="109"/>
        <v>2004.1424864441894</v>
      </c>
      <c r="Q1048">
        <f t="shared" si="107"/>
        <v>2004</v>
      </c>
      <c r="R1048" s="25">
        <f t="shared" si="104"/>
        <v>35065.555555555555</v>
      </c>
      <c r="S1048" s="25">
        <f t="shared" si="105"/>
        <v>0</v>
      </c>
      <c r="W1048">
        <f>IF(AND(P1048&gt;='World Hubbert'!$N$9,P1047&lt;'World Hubbert'!$N$9),'Data 1'!M1048,0)</f>
        <v>0</v>
      </c>
      <c r="X1048">
        <f>IF(AND(P1048&gt;='World Hubbert'!$P$9,P1047&lt;'World Hubbert'!$P$9),'Data 1'!M1048,0)</f>
        <v>0</v>
      </c>
    </row>
    <row r="1049" spans="13:24">
      <c r="M1049">
        <f t="shared" si="102"/>
        <v>1046</v>
      </c>
      <c r="N1049">
        <f>MAX('World Hubbert'!$N$17*(1-(M1049/'World Hubbert'!$N$18))*M1049,0)</f>
        <v>35.052622222222219</v>
      </c>
      <c r="O1049">
        <f t="shared" si="108"/>
        <v>2.8528536143753395E-2</v>
      </c>
      <c r="P1049">
        <f t="shared" si="109"/>
        <v>2004.1710149803332</v>
      </c>
      <c r="Q1049">
        <f t="shared" si="107"/>
        <v>2004</v>
      </c>
      <c r="R1049" s="25">
        <f t="shared" si="104"/>
        <v>35052.62222222222</v>
      </c>
      <c r="S1049" s="25">
        <f t="shared" si="105"/>
        <v>0</v>
      </c>
      <c r="W1049">
        <f>IF(AND(P1049&gt;='World Hubbert'!$N$9,P1048&lt;'World Hubbert'!$N$9),'Data 1'!M1049,0)</f>
        <v>0</v>
      </c>
      <c r="X1049">
        <f>IF(AND(P1049&gt;='World Hubbert'!$P$9,P1048&lt;'World Hubbert'!$P$9),'Data 1'!M1049,0)</f>
        <v>0</v>
      </c>
    </row>
    <row r="1050" spans="13:24">
      <c r="M1050">
        <f t="shared" si="102"/>
        <v>1047</v>
      </c>
      <c r="N1050">
        <f>MAX('World Hubbert'!$N$17*(1-(M1050/'World Hubbert'!$N$18))*M1050,0)</f>
        <v>35.0396</v>
      </c>
      <c r="O1050">
        <f t="shared" si="108"/>
        <v>2.8539138574641264E-2</v>
      </c>
      <c r="P1050">
        <f t="shared" si="109"/>
        <v>2004.1995541189078</v>
      </c>
      <c r="Q1050">
        <f t="shared" si="107"/>
        <v>2004</v>
      </c>
      <c r="R1050" s="25">
        <f t="shared" si="104"/>
        <v>35039.599999999999</v>
      </c>
      <c r="S1050" s="25">
        <f t="shared" si="105"/>
        <v>0</v>
      </c>
      <c r="W1050">
        <f>IF(AND(P1050&gt;='World Hubbert'!$N$9,P1049&lt;'World Hubbert'!$N$9),'Data 1'!M1050,0)</f>
        <v>0</v>
      </c>
      <c r="X1050">
        <f>IF(AND(P1050&gt;='World Hubbert'!$P$9,P1049&lt;'World Hubbert'!$P$9),'Data 1'!M1050,0)</f>
        <v>0</v>
      </c>
    </row>
    <row r="1051" spans="13:24">
      <c r="M1051">
        <f t="shared" si="102"/>
        <v>1048</v>
      </c>
      <c r="N1051">
        <f>MAX('World Hubbert'!$N$17*(1-(M1051/'World Hubbert'!$N$18))*M1051,0)</f>
        <v>35.026488888888892</v>
      </c>
      <c r="O1051">
        <f t="shared" si="108"/>
        <v>2.8549821341562448E-2</v>
      </c>
      <c r="P1051">
        <f t="shared" si="109"/>
        <v>2004.2281039402494</v>
      </c>
      <c r="Q1051">
        <f t="shared" si="107"/>
        <v>2004</v>
      </c>
      <c r="R1051" s="25">
        <f t="shared" si="104"/>
        <v>35026.488888888889</v>
      </c>
      <c r="S1051" s="25">
        <f t="shared" si="105"/>
        <v>0</v>
      </c>
      <c r="W1051">
        <f>IF(AND(P1051&gt;='World Hubbert'!$N$9,P1050&lt;'World Hubbert'!$N$9),'Data 1'!M1051,0)</f>
        <v>0</v>
      </c>
      <c r="X1051">
        <f>IF(AND(P1051&gt;='World Hubbert'!$P$9,P1050&lt;'World Hubbert'!$P$9),'Data 1'!M1051,0)</f>
        <v>0</v>
      </c>
    </row>
    <row r="1052" spans="13:24">
      <c r="M1052">
        <f t="shared" si="102"/>
        <v>1049</v>
      </c>
      <c r="N1052">
        <f>MAX('World Hubbert'!$N$17*(1-(M1052/'World Hubbert'!$N$18))*M1052,0)</f>
        <v>35.013288888888894</v>
      </c>
      <c r="O1052">
        <f t="shared" si="108"/>
        <v>2.8560584616126698E-2</v>
      </c>
      <c r="P1052">
        <f t="shared" si="109"/>
        <v>2004.2566645248655</v>
      </c>
      <c r="Q1052">
        <f t="shared" si="107"/>
        <v>2004</v>
      </c>
      <c r="R1052" s="25">
        <f t="shared" si="104"/>
        <v>35013.288888888892</v>
      </c>
      <c r="S1052" s="25">
        <f t="shared" si="105"/>
        <v>0</v>
      </c>
      <c r="W1052">
        <f>IF(AND(P1052&gt;='World Hubbert'!$N$9,P1051&lt;'World Hubbert'!$N$9),'Data 1'!M1052,0)</f>
        <v>0</v>
      </c>
      <c r="X1052">
        <f>IF(AND(P1052&gt;='World Hubbert'!$P$9,P1051&lt;'World Hubbert'!$P$9),'Data 1'!M1052,0)</f>
        <v>0</v>
      </c>
    </row>
    <row r="1053" spans="13:24">
      <c r="M1053">
        <f t="shared" si="102"/>
        <v>1050</v>
      </c>
      <c r="N1053">
        <f>MAX('World Hubbert'!$N$17*(1-(M1053/'World Hubbert'!$N$18))*M1053,0)</f>
        <v>35</v>
      </c>
      <c r="O1053">
        <f t="shared" si="108"/>
        <v>2.8571428571428571E-2</v>
      </c>
      <c r="P1053">
        <f t="shared" si="109"/>
        <v>2004.285235953437</v>
      </c>
      <c r="Q1053">
        <f t="shared" si="107"/>
        <v>2004</v>
      </c>
      <c r="R1053" s="25">
        <f t="shared" si="104"/>
        <v>35000</v>
      </c>
      <c r="S1053" s="25">
        <f t="shared" si="105"/>
        <v>0</v>
      </c>
      <c r="W1053">
        <f>IF(AND(P1053&gt;='World Hubbert'!$N$9,P1052&lt;'World Hubbert'!$N$9),'Data 1'!M1053,0)</f>
        <v>0</v>
      </c>
      <c r="X1053">
        <f>IF(AND(P1053&gt;='World Hubbert'!$P$9,P1052&lt;'World Hubbert'!$P$9),'Data 1'!M1053,0)</f>
        <v>0</v>
      </c>
    </row>
    <row r="1054" spans="13:24">
      <c r="M1054">
        <f t="shared" si="102"/>
        <v>1051</v>
      </c>
      <c r="N1054">
        <f>MAX('World Hubbert'!$N$17*(1-(M1054/'World Hubbert'!$N$18))*M1054,0)</f>
        <v>34.986622222222223</v>
      </c>
      <c r="O1054">
        <f t="shared" si="108"/>
        <v>2.8582353382054601E-2</v>
      </c>
      <c r="P1054">
        <f t="shared" si="109"/>
        <v>2004.313818306819</v>
      </c>
      <c r="Q1054">
        <f t="shared" si="107"/>
        <v>2004</v>
      </c>
      <c r="R1054" s="25">
        <f t="shared" si="104"/>
        <v>34986.62222222222</v>
      </c>
      <c r="S1054" s="25">
        <f t="shared" si="105"/>
        <v>0</v>
      </c>
      <c r="W1054">
        <f>IF(AND(P1054&gt;='World Hubbert'!$N$9,P1053&lt;'World Hubbert'!$N$9),'Data 1'!M1054,0)</f>
        <v>0</v>
      </c>
      <c r="X1054">
        <f>IF(AND(P1054&gt;='World Hubbert'!$P$9,P1053&lt;'World Hubbert'!$P$9),'Data 1'!M1054,0)</f>
        <v>0</v>
      </c>
    </row>
    <row r="1055" spans="13:24">
      <c r="M1055">
        <f t="shared" si="102"/>
        <v>1052</v>
      </c>
      <c r="N1055">
        <f>MAX('World Hubbert'!$N$17*(1-(M1055/'World Hubbert'!$N$18))*M1055,0)</f>
        <v>34.973155555555557</v>
      </c>
      <c r="O1055">
        <f t="shared" si="108"/>
        <v>2.8593359224090602E-2</v>
      </c>
      <c r="P1055">
        <f t="shared" si="109"/>
        <v>2004.3424116660431</v>
      </c>
      <c r="Q1055">
        <f t="shared" si="107"/>
        <v>2004</v>
      </c>
      <c r="R1055" s="25">
        <f t="shared" si="104"/>
        <v>34973.155555555561</v>
      </c>
      <c r="S1055" s="25">
        <f t="shared" si="105"/>
        <v>0</v>
      </c>
      <c r="W1055">
        <f>IF(AND(P1055&gt;='World Hubbert'!$N$9,P1054&lt;'World Hubbert'!$N$9),'Data 1'!M1055,0)</f>
        <v>0</v>
      </c>
      <c r="X1055">
        <f>IF(AND(P1055&gt;='World Hubbert'!$P$9,P1054&lt;'World Hubbert'!$P$9),'Data 1'!M1055,0)</f>
        <v>0</v>
      </c>
    </row>
    <row r="1056" spans="13:24">
      <c r="M1056">
        <f t="shared" si="102"/>
        <v>1053</v>
      </c>
      <c r="N1056">
        <f>MAX('World Hubbert'!$N$17*(1-(M1056/'World Hubbert'!$N$18))*M1056,0)</f>
        <v>34.959600000000002</v>
      </c>
      <c r="O1056">
        <f t="shared" si="108"/>
        <v>2.8604446275129005E-2</v>
      </c>
      <c r="P1056">
        <f t="shared" si="109"/>
        <v>2004.3710161123181</v>
      </c>
      <c r="Q1056">
        <f t="shared" si="107"/>
        <v>2004</v>
      </c>
      <c r="R1056" s="25">
        <f t="shared" si="104"/>
        <v>34959.599999999999</v>
      </c>
      <c r="S1056" s="25">
        <f t="shared" si="105"/>
        <v>0</v>
      </c>
      <c r="W1056">
        <f>IF(AND(P1056&gt;='World Hubbert'!$N$9,P1055&lt;'World Hubbert'!$N$9),'Data 1'!M1056,0)</f>
        <v>0</v>
      </c>
      <c r="X1056">
        <f>IF(AND(P1056&gt;='World Hubbert'!$P$9,P1055&lt;'World Hubbert'!$P$9),'Data 1'!M1056,0)</f>
        <v>0</v>
      </c>
    </row>
    <row r="1057" spans="13:24">
      <c r="M1057">
        <f t="shared" si="102"/>
        <v>1054</v>
      </c>
      <c r="N1057">
        <f>MAX('World Hubbert'!$N$17*(1-(M1057/'World Hubbert'!$N$18))*M1057,0)</f>
        <v>34.94595555555555</v>
      </c>
      <c r="O1057">
        <f t="shared" si="108"/>
        <v>2.8615614714276271E-2</v>
      </c>
      <c r="P1057">
        <f t="shared" si="109"/>
        <v>2004.3996317270323</v>
      </c>
      <c r="Q1057">
        <f t="shared" si="107"/>
        <v>2004</v>
      </c>
      <c r="R1057" s="25">
        <f t="shared" si="104"/>
        <v>34945.955555555549</v>
      </c>
      <c r="S1057" s="25">
        <f t="shared" si="105"/>
        <v>0</v>
      </c>
      <c r="W1057">
        <f>IF(AND(P1057&gt;='World Hubbert'!$N$9,P1056&lt;'World Hubbert'!$N$9),'Data 1'!M1057,0)</f>
        <v>0</v>
      </c>
      <c r="X1057">
        <f>IF(AND(P1057&gt;='World Hubbert'!$P$9,P1056&lt;'World Hubbert'!$P$9),'Data 1'!M1057,0)</f>
        <v>0</v>
      </c>
    </row>
    <row r="1058" spans="13:24">
      <c r="M1058">
        <f t="shared" si="102"/>
        <v>1055</v>
      </c>
      <c r="N1058">
        <f>MAX('World Hubbert'!$N$17*(1-(M1058/'World Hubbert'!$N$18))*M1058,0)</f>
        <v>34.932222222222222</v>
      </c>
      <c r="O1058">
        <f t="shared" si="108"/>
        <v>2.8626864722160375E-2</v>
      </c>
      <c r="P1058">
        <f t="shared" si="109"/>
        <v>2004.4282585917545</v>
      </c>
      <c r="Q1058">
        <f t="shared" si="107"/>
        <v>2004</v>
      </c>
      <c r="R1058" s="25">
        <f t="shared" si="104"/>
        <v>34932.222222222219</v>
      </c>
      <c r="S1058" s="25">
        <f t="shared" si="105"/>
        <v>0</v>
      </c>
      <c r="W1058">
        <f>IF(AND(P1058&gt;='World Hubbert'!$N$9,P1057&lt;'World Hubbert'!$N$9),'Data 1'!M1058,0)</f>
        <v>0</v>
      </c>
      <c r="X1058">
        <f>IF(AND(P1058&gt;='World Hubbert'!$P$9,P1057&lt;'World Hubbert'!$P$9),'Data 1'!M1058,0)</f>
        <v>0</v>
      </c>
    </row>
    <row r="1059" spans="13:24">
      <c r="M1059">
        <f t="shared" si="102"/>
        <v>1056</v>
      </c>
      <c r="N1059">
        <f>MAX('World Hubbert'!$N$17*(1-(M1059/'World Hubbert'!$N$18))*M1059,0)</f>
        <v>34.918399999999998</v>
      </c>
      <c r="O1059">
        <f t="shared" si="108"/>
        <v>2.8638196480938419E-2</v>
      </c>
      <c r="P1059">
        <f t="shared" si="109"/>
        <v>2004.4568967882353</v>
      </c>
      <c r="Q1059">
        <f t="shared" si="107"/>
        <v>2004</v>
      </c>
      <c r="R1059" s="25">
        <f t="shared" si="104"/>
        <v>34918.400000000001</v>
      </c>
      <c r="S1059" s="25">
        <f t="shared" si="105"/>
        <v>0</v>
      </c>
      <c r="W1059">
        <f>IF(AND(P1059&gt;='World Hubbert'!$N$9,P1058&lt;'World Hubbert'!$N$9),'Data 1'!M1059,0)</f>
        <v>0</v>
      </c>
      <c r="X1059">
        <f>IF(AND(P1059&gt;='World Hubbert'!$P$9,P1058&lt;'World Hubbert'!$P$9),'Data 1'!M1059,0)</f>
        <v>0</v>
      </c>
    </row>
    <row r="1060" spans="13:24">
      <c r="M1060">
        <f t="shared" si="102"/>
        <v>1057</v>
      </c>
      <c r="N1060">
        <f>MAX('World Hubbert'!$N$17*(1-(M1060/'World Hubbert'!$N$18))*M1060,0)</f>
        <v>34.904488888888892</v>
      </c>
      <c r="O1060">
        <f t="shared" si="108"/>
        <v>2.8649610174304226E-2</v>
      </c>
      <c r="P1060">
        <f t="shared" si="109"/>
        <v>2004.4855463984097</v>
      </c>
      <c r="Q1060">
        <f t="shared" si="107"/>
        <v>2004</v>
      </c>
      <c r="R1060" s="25">
        <f t="shared" si="104"/>
        <v>34904.488888888889</v>
      </c>
      <c r="S1060" s="25">
        <f t="shared" si="105"/>
        <v>0</v>
      </c>
      <c r="W1060">
        <f>IF(AND(P1060&gt;='World Hubbert'!$N$9,P1059&lt;'World Hubbert'!$N$9),'Data 1'!M1060,0)</f>
        <v>0</v>
      </c>
      <c r="X1060">
        <f>IF(AND(P1060&gt;='World Hubbert'!$P$9,P1059&lt;'World Hubbert'!$P$9),'Data 1'!M1060,0)</f>
        <v>0</v>
      </c>
    </row>
    <row r="1061" spans="13:24">
      <c r="M1061">
        <f t="shared" si="102"/>
        <v>1058</v>
      </c>
      <c r="N1061">
        <f>MAX('World Hubbert'!$N$17*(1-(M1061/'World Hubbert'!$N$18))*M1061,0)</f>
        <v>34.890488888888889</v>
      </c>
      <c r="O1061">
        <f t="shared" si="108"/>
        <v>2.8661105987496115E-2</v>
      </c>
      <c r="P1061">
        <f t="shared" si="109"/>
        <v>2004.5142075043973</v>
      </c>
      <c r="Q1061">
        <f t="shared" si="107"/>
        <v>2004</v>
      </c>
      <c r="R1061" s="25">
        <f t="shared" si="104"/>
        <v>34890.488888888889</v>
      </c>
      <c r="S1061" s="25">
        <f t="shared" si="105"/>
        <v>0</v>
      </c>
      <c r="W1061">
        <f>IF(AND(P1061&gt;='World Hubbert'!$N$9,P1060&lt;'World Hubbert'!$N$9),'Data 1'!M1061,0)</f>
        <v>0</v>
      </c>
      <c r="X1061">
        <f>IF(AND(P1061&gt;='World Hubbert'!$P$9,P1060&lt;'World Hubbert'!$P$9),'Data 1'!M1061,0)</f>
        <v>0</v>
      </c>
    </row>
    <row r="1062" spans="13:24">
      <c r="M1062">
        <f t="shared" si="102"/>
        <v>1059</v>
      </c>
      <c r="N1062">
        <f>MAX('World Hubbert'!$N$17*(1-(M1062/'World Hubbert'!$N$18))*M1062,0)</f>
        <v>34.876399999999997</v>
      </c>
      <c r="O1062">
        <f t="shared" si="108"/>
        <v>2.8672684107304655E-2</v>
      </c>
      <c r="P1062">
        <f t="shared" si="109"/>
        <v>2004.5428801885046</v>
      </c>
      <c r="Q1062">
        <f t="shared" si="107"/>
        <v>2004</v>
      </c>
      <c r="R1062" s="25">
        <f t="shared" si="104"/>
        <v>34876.399999999994</v>
      </c>
      <c r="S1062" s="25">
        <f t="shared" si="105"/>
        <v>0</v>
      </c>
      <c r="W1062">
        <f>IF(AND(P1062&gt;='World Hubbert'!$N$9,P1061&lt;'World Hubbert'!$N$9),'Data 1'!M1062,0)</f>
        <v>0</v>
      </c>
      <c r="X1062">
        <f>IF(AND(P1062&gt;='World Hubbert'!$P$9,P1061&lt;'World Hubbert'!$P$9),'Data 1'!M1062,0)</f>
        <v>0</v>
      </c>
    </row>
    <row r="1063" spans="13:24">
      <c r="M1063">
        <f t="shared" si="102"/>
        <v>1060</v>
      </c>
      <c r="N1063">
        <f>MAX('World Hubbert'!$N$17*(1-(M1063/'World Hubbert'!$N$18))*M1063,0)</f>
        <v>34.862222222222222</v>
      </c>
      <c r="O1063">
        <f t="shared" si="108"/>
        <v>2.8684344722080573E-2</v>
      </c>
      <c r="P1063">
        <f t="shared" si="109"/>
        <v>2004.5715645332266</v>
      </c>
      <c r="Q1063">
        <f t="shared" si="107"/>
        <v>2004</v>
      </c>
      <c r="R1063" s="25">
        <f t="shared" si="104"/>
        <v>34862.222222222219</v>
      </c>
      <c r="S1063" s="25">
        <f t="shared" si="105"/>
        <v>0</v>
      </c>
      <c r="W1063">
        <f>IF(AND(P1063&gt;='World Hubbert'!$N$9,P1062&lt;'World Hubbert'!$N$9),'Data 1'!M1063,0)</f>
        <v>0</v>
      </c>
      <c r="X1063">
        <f>IF(AND(P1063&gt;='World Hubbert'!$P$9,P1062&lt;'World Hubbert'!$P$9),'Data 1'!M1063,0)</f>
        <v>0</v>
      </c>
    </row>
    <row r="1064" spans="13:24">
      <c r="M1064">
        <f t="shared" si="102"/>
        <v>1061</v>
      </c>
      <c r="N1064">
        <f>MAX('World Hubbert'!$N$17*(1-(M1064/'World Hubbert'!$N$18))*M1064,0)</f>
        <v>34.847955555555558</v>
      </c>
      <c r="O1064">
        <f t="shared" si="108"/>
        <v>2.8696088021742706E-2</v>
      </c>
      <c r="P1064">
        <f t="shared" si="109"/>
        <v>2004.6002606212483</v>
      </c>
      <c r="Q1064">
        <f t="shared" si="107"/>
        <v>2004</v>
      </c>
      <c r="R1064" s="25">
        <f t="shared" si="104"/>
        <v>34847.955555555556</v>
      </c>
      <c r="S1064" s="25">
        <f t="shared" si="105"/>
        <v>0</v>
      </c>
      <c r="W1064">
        <f>IF(AND(P1064&gt;='World Hubbert'!$N$9,P1063&lt;'World Hubbert'!$N$9),'Data 1'!M1064,0)</f>
        <v>0</v>
      </c>
      <c r="X1064">
        <f>IF(AND(P1064&gt;='World Hubbert'!$P$9,P1063&lt;'World Hubbert'!$P$9),'Data 1'!M1064,0)</f>
        <v>0</v>
      </c>
    </row>
    <row r="1065" spans="13:24">
      <c r="M1065">
        <f t="shared" si="102"/>
        <v>1062</v>
      </c>
      <c r="N1065">
        <f>MAX('World Hubbert'!$N$17*(1-(M1065/'World Hubbert'!$N$18))*M1065,0)</f>
        <v>34.833600000000004</v>
      </c>
      <c r="O1065">
        <f t="shared" si="108"/>
        <v>2.8707914197786042E-2</v>
      </c>
      <c r="P1065">
        <f t="shared" si="109"/>
        <v>2004.6289685354461</v>
      </c>
      <c r="Q1065">
        <f t="shared" si="107"/>
        <v>2004</v>
      </c>
      <c r="R1065" s="25">
        <f t="shared" si="104"/>
        <v>34833.600000000006</v>
      </c>
      <c r="S1065" s="25">
        <f t="shared" si="105"/>
        <v>0</v>
      </c>
      <c r="W1065">
        <f>IF(AND(P1065&gt;='World Hubbert'!$N$9,P1064&lt;'World Hubbert'!$N$9),'Data 1'!M1065,0)</f>
        <v>0</v>
      </c>
      <c r="X1065">
        <f>IF(AND(P1065&gt;='World Hubbert'!$P$9,P1064&lt;'World Hubbert'!$P$9),'Data 1'!M1065,0)</f>
        <v>0</v>
      </c>
    </row>
    <row r="1066" spans="13:24">
      <c r="M1066">
        <f t="shared" si="102"/>
        <v>1063</v>
      </c>
      <c r="N1066">
        <f>MAX('World Hubbert'!$N$17*(1-(M1066/'World Hubbert'!$N$18))*M1066,0)</f>
        <v>34.819155555555561</v>
      </c>
      <c r="O1066">
        <f t="shared" si="108"/>
        <v>2.8719823443289834E-2</v>
      </c>
      <c r="P1066">
        <f t="shared" si="109"/>
        <v>2004.6576883588893</v>
      </c>
      <c r="Q1066">
        <f t="shared" si="107"/>
        <v>2004</v>
      </c>
      <c r="R1066" s="25">
        <f t="shared" si="104"/>
        <v>34819.155555555561</v>
      </c>
      <c r="S1066" s="25">
        <f t="shared" si="105"/>
        <v>0</v>
      </c>
      <c r="W1066">
        <f>IF(AND(P1066&gt;='World Hubbert'!$N$9,P1065&lt;'World Hubbert'!$N$9),'Data 1'!M1066,0)</f>
        <v>0</v>
      </c>
      <c r="X1066">
        <f>IF(AND(P1066&gt;='World Hubbert'!$P$9,P1065&lt;'World Hubbert'!$P$9),'Data 1'!M1066,0)</f>
        <v>0</v>
      </c>
    </row>
    <row r="1067" spans="13:24">
      <c r="M1067">
        <f t="shared" si="102"/>
        <v>1064</v>
      </c>
      <c r="N1067">
        <f>MAX('World Hubbert'!$N$17*(1-(M1067/'World Hubbert'!$N$18))*M1067,0)</f>
        <v>34.804622222222221</v>
      </c>
      <c r="O1067">
        <f t="shared" si="108"/>
        <v>2.8731815952925795E-2</v>
      </c>
      <c r="P1067">
        <f t="shared" si="109"/>
        <v>2004.6864201748422</v>
      </c>
      <c r="Q1067">
        <f t="shared" si="107"/>
        <v>2004</v>
      </c>
      <c r="R1067" s="25">
        <f t="shared" si="104"/>
        <v>34804.62222222222</v>
      </c>
      <c r="S1067" s="25">
        <f t="shared" si="105"/>
        <v>0</v>
      </c>
      <c r="W1067">
        <f>IF(AND(P1067&gt;='World Hubbert'!$N$9,P1066&lt;'World Hubbert'!$N$9),'Data 1'!M1067,0)</f>
        <v>0</v>
      </c>
      <c r="X1067">
        <f>IF(AND(P1067&gt;='World Hubbert'!$P$9,P1066&lt;'World Hubbert'!$P$9),'Data 1'!M1067,0)</f>
        <v>0</v>
      </c>
    </row>
    <row r="1068" spans="13:24">
      <c r="M1068">
        <f t="shared" si="102"/>
        <v>1065</v>
      </c>
      <c r="N1068">
        <f>MAX('World Hubbert'!$N$17*(1-(M1068/'World Hubbert'!$N$18))*M1068,0)</f>
        <v>34.79</v>
      </c>
      <c r="O1068">
        <f t="shared" si="108"/>
        <v>2.8743891922966371E-2</v>
      </c>
      <c r="P1068">
        <f t="shared" si="109"/>
        <v>2004.7151640667651</v>
      </c>
      <c r="Q1068">
        <f t="shared" si="107"/>
        <v>2004</v>
      </c>
      <c r="R1068" s="25">
        <f t="shared" si="104"/>
        <v>34790</v>
      </c>
      <c r="S1068" s="25">
        <f t="shared" si="105"/>
        <v>0</v>
      </c>
      <c r="W1068">
        <f>IF(AND(P1068&gt;='World Hubbert'!$N$9,P1067&lt;'World Hubbert'!$N$9),'Data 1'!M1068,0)</f>
        <v>0</v>
      </c>
      <c r="X1068">
        <f>IF(AND(P1068&gt;='World Hubbert'!$P$9,P1067&lt;'World Hubbert'!$P$9),'Data 1'!M1068,0)</f>
        <v>0</v>
      </c>
    </row>
    <row r="1069" spans="13:24">
      <c r="M1069">
        <f t="shared" si="102"/>
        <v>1066</v>
      </c>
      <c r="N1069">
        <f>MAX('World Hubbert'!$N$17*(1-(M1069/'World Hubbert'!$N$18))*M1069,0)</f>
        <v>34.775288888888895</v>
      </c>
      <c r="O1069">
        <f t="shared" si="108"/>
        <v>2.8756051551293123E-2</v>
      </c>
      <c r="P1069">
        <f t="shared" si="109"/>
        <v>2004.7439201183163</v>
      </c>
      <c r="Q1069">
        <f t="shared" si="107"/>
        <v>2004</v>
      </c>
      <c r="R1069" s="25">
        <f t="shared" si="104"/>
        <v>34775.288888888892</v>
      </c>
      <c r="S1069" s="25">
        <f t="shared" si="105"/>
        <v>0</v>
      </c>
      <c r="W1069">
        <f>IF(AND(P1069&gt;='World Hubbert'!$N$9,P1068&lt;'World Hubbert'!$N$9),'Data 1'!M1069,0)</f>
        <v>0</v>
      </c>
      <c r="X1069">
        <f>IF(AND(P1069&gt;='World Hubbert'!$P$9,P1068&lt;'World Hubbert'!$P$9),'Data 1'!M1069,0)</f>
        <v>0</v>
      </c>
    </row>
    <row r="1070" spans="13:24">
      <c r="M1070">
        <f t="shared" si="102"/>
        <v>1067</v>
      </c>
      <c r="N1070">
        <f>MAX('World Hubbert'!$N$17*(1-(M1070/'World Hubbert'!$N$18))*M1070,0)</f>
        <v>34.760488888888894</v>
      </c>
      <c r="O1070">
        <f t="shared" si="108"/>
        <v>2.8768295037405172E-2</v>
      </c>
      <c r="P1070">
        <f t="shared" si="109"/>
        <v>2004.7726884133538</v>
      </c>
      <c r="Q1070">
        <f t="shared" si="107"/>
        <v>2004</v>
      </c>
      <c r="R1070" s="25">
        <f t="shared" si="104"/>
        <v>34760.488888888896</v>
      </c>
      <c r="S1070" s="25">
        <f t="shared" si="105"/>
        <v>0</v>
      </c>
      <c r="W1070">
        <f>IF(AND(P1070&gt;='World Hubbert'!$N$9,P1069&lt;'World Hubbert'!$N$9),'Data 1'!M1070,0)</f>
        <v>0</v>
      </c>
      <c r="X1070">
        <f>IF(AND(P1070&gt;='World Hubbert'!$P$9,P1069&lt;'World Hubbert'!$P$9),'Data 1'!M1070,0)</f>
        <v>0</v>
      </c>
    </row>
    <row r="1071" spans="13:24">
      <c r="M1071">
        <f t="shared" si="102"/>
        <v>1068</v>
      </c>
      <c r="N1071">
        <f>MAX('World Hubbert'!$N$17*(1-(M1071/'World Hubbert'!$N$18))*M1071,0)</f>
        <v>34.745599999999996</v>
      </c>
      <c r="O1071">
        <f t="shared" si="108"/>
        <v>2.8780622582427706E-2</v>
      </c>
      <c r="P1071">
        <f t="shared" si="109"/>
        <v>2004.8014690359362</v>
      </c>
      <c r="Q1071">
        <f t="shared" si="107"/>
        <v>2004</v>
      </c>
      <c r="R1071" s="25">
        <f t="shared" si="104"/>
        <v>34745.599999999999</v>
      </c>
      <c r="S1071" s="25">
        <f t="shared" si="105"/>
        <v>0</v>
      </c>
      <c r="W1071">
        <f>IF(AND(P1071&gt;='World Hubbert'!$N$9,P1070&lt;'World Hubbert'!$N$9),'Data 1'!M1071,0)</f>
        <v>0</v>
      </c>
      <c r="X1071">
        <f>IF(AND(P1071&gt;='World Hubbert'!$P$9,P1070&lt;'World Hubbert'!$P$9),'Data 1'!M1071,0)</f>
        <v>0</v>
      </c>
    </row>
    <row r="1072" spans="13:24">
      <c r="M1072">
        <f t="shared" si="102"/>
        <v>1069</v>
      </c>
      <c r="N1072">
        <f>MAX('World Hubbert'!$N$17*(1-(M1072/'World Hubbert'!$N$18))*M1072,0)</f>
        <v>34.730622222222223</v>
      </c>
      <c r="O1072">
        <f t="shared" si="108"/>
        <v>2.8793034389120582E-2</v>
      </c>
      <c r="P1072">
        <f t="shared" si="109"/>
        <v>2004.8302620703253</v>
      </c>
      <c r="Q1072">
        <f t="shared" si="107"/>
        <v>2004</v>
      </c>
      <c r="R1072" s="25">
        <f t="shared" si="104"/>
        <v>34730.62222222222</v>
      </c>
      <c r="S1072" s="25">
        <f t="shared" si="105"/>
        <v>0</v>
      </c>
      <c r="W1072">
        <f>IF(AND(P1072&gt;='World Hubbert'!$N$9,P1071&lt;'World Hubbert'!$N$9),'Data 1'!M1072,0)</f>
        <v>0</v>
      </c>
      <c r="X1072">
        <f>IF(AND(P1072&gt;='World Hubbert'!$P$9,P1071&lt;'World Hubbert'!$P$9),'Data 1'!M1072,0)</f>
        <v>0</v>
      </c>
    </row>
    <row r="1073" spans="13:24">
      <c r="M1073">
        <f t="shared" si="102"/>
        <v>1070</v>
      </c>
      <c r="N1073">
        <f>MAX('World Hubbert'!$N$17*(1-(M1073/'World Hubbert'!$N$18))*M1073,0)</f>
        <v>34.715555555555554</v>
      </c>
      <c r="O1073">
        <f t="shared" si="108"/>
        <v>2.8805530661887083E-2</v>
      </c>
      <c r="P1073">
        <f t="shared" si="109"/>
        <v>2004.8590676009871</v>
      </c>
      <c r="Q1073">
        <f t="shared" si="107"/>
        <v>2004</v>
      </c>
      <c r="R1073" s="25">
        <f t="shared" si="104"/>
        <v>34715.555555555555</v>
      </c>
      <c r="S1073" s="25">
        <f t="shared" si="105"/>
        <v>0</v>
      </c>
      <c r="W1073">
        <f>IF(AND(P1073&gt;='World Hubbert'!$N$9,P1072&lt;'World Hubbert'!$N$9),'Data 1'!M1073,0)</f>
        <v>0</v>
      </c>
      <c r="X1073">
        <f>IF(AND(P1073&gt;='World Hubbert'!$P$9,P1072&lt;'World Hubbert'!$P$9),'Data 1'!M1073,0)</f>
        <v>0</v>
      </c>
    </row>
    <row r="1074" spans="13:24">
      <c r="M1074">
        <f t="shared" si="102"/>
        <v>1071</v>
      </c>
      <c r="N1074">
        <f>MAX('World Hubbert'!$N$17*(1-(M1074/'World Hubbert'!$N$18))*M1074,0)</f>
        <v>34.700400000000009</v>
      </c>
      <c r="O1074">
        <f t="shared" si="108"/>
        <v>2.8818111606782625E-2</v>
      </c>
      <c r="P1074">
        <f t="shared" si="109"/>
        <v>2004.887885712594</v>
      </c>
      <c r="Q1074">
        <f t="shared" si="107"/>
        <v>2004</v>
      </c>
      <c r="R1074" s="25">
        <f t="shared" si="104"/>
        <v>34700.400000000009</v>
      </c>
      <c r="S1074" s="25">
        <f t="shared" si="105"/>
        <v>0</v>
      </c>
      <c r="W1074">
        <f>IF(AND(P1074&gt;='World Hubbert'!$N$9,P1073&lt;'World Hubbert'!$N$9),'Data 1'!M1074,0)</f>
        <v>0</v>
      </c>
      <c r="X1074">
        <f>IF(AND(P1074&gt;='World Hubbert'!$P$9,P1073&lt;'World Hubbert'!$P$9),'Data 1'!M1074,0)</f>
        <v>0</v>
      </c>
    </row>
    <row r="1075" spans="13:24">
      <c r="M1075">
        <f t="shared" si="102"/>
        <v>1072</v>
      </c>
      <c r="N1075">
        <f>MAX('World Hubbert'!$N$17*(1-(M1075/'World Hubbert'!$N$18))*M1075,0)</f>
        <v>34.685155555555561</v>
      </c>
      <c r="O1075">
        <f t="shared" si="108"/>
        <v>2.8830777431523697E-2</v>
      </c>
      <c r="P1075">
        <f t="shared" si="109"/>
        <v>2004.9167164900255</v>
      </c>
      <c r="Q1075">
        <f t="shared" si="107"/>
        <v>2004</v>
      </c>
      <c r="R1075" s="25">
        <f t="shared" si="104"/>
        <v>34685.155555555561</v>
      </c>
      <c r="S1075" s="25">
        <f t="shared" si="105"/>
        <v>0</v>
      </c>
      <c r="W1075">
        <f>IF(AND(P1075&gt;='World Hubbert'!$N$9,P1074&lt;'World Hubbert'!$N$9),'Data 1'!M1075,0)</f>
        <v>0</v>
      </c>
      <c r="X1075">
        <f>IF(AND(P1075&gt;='World Hubbert'!$P$9,P1074&lt;'World Hubbert'!$P$9),'Data 1'!M1075,0)</f>
        <v>0</v>
      </c>
    </row>
    <row r="1076" spans="13:24">
      <c r="M1076">
        <f t="shared" si="102"/>
        <v>1073</v>
      </c>
      <c r="N1076">
        <f>MAX('World Hubbert'!$N$17*(1-(M1076/'World Hubbert'!$N$18))*M1076,0)</f>
        <v>34.669822222222223</v>
      </c>
      <c r="O1076">
        <f t="shared" si="108"/>
        <v>2.8843528345496756E-2</v>
      </c>
      <c r="P1076">
        <f t="shared" si="109"/>
        <v>2004.945560018371</v>
      </c>
      <c r="Q1076">
        <f t="shared" si="107"/>
        <v>2004</v>
      </c>
      <c r="R1076" s="25">
        <f t="shared" si="104"/>
        <v>34669.822222222225</v>
      </c>
      <c r="S1076" s="25">
        <f t="shared" si="105"/>
        <v>0</v>
      </c>
      <c r="W1076">
        <f>IF(AND(P1076&gt;='World Hubbert'!$N$9,P1075&lt;'World Hubbert'!$N$9),'Data 1'!M1076,0)</f>
        <v>0</v>
      </c>
      <c r="X1076">
        <f>IF(AND(P1076&gt;='World Hubbert'!$P$9,P1075&lt;'World Hubbert'!$P$9),'Data 1'!M1076,0)</f>
        <v>0</v>
      </c>
    </row>
    <row r="1077" spans="13:24">
      <c r="M1077">
        <f t="shared" si="102"/>
        <v>1074</v>
      </c>
      <c r="N1077">
        <f>MAX('World Hubbert'!$N$17*(1-(M1077/'World Hubbert'!$N$18))*M1077,0)</f>
        <v>34.654399999999995</v>
      </c>
      <c r="O1077">
        <f t="shared" si="108"/>
        <v>2.8856364559767304E-2</v>
      </c>
      <c r="P1077">
        <f t="shared" si="109"/>
        <v>2004.9744163829307</v>
      </c>
      <c r="Q1077">
        <f t="shared" si="107"/>
        <v>2004</v>
      </c>
      <c r="R1077" s="25">
        <f t="shared" si="104"/>
        <v>34654.399999999994</v>
      </c>
      <c r="S1077" s="25">
        <f t="shared" si="105"/>
        <v>0</v>
      </c>
      <c r="W1077">
        <f>IF(AND(P1077&gt;='World Hubbert'!$N$9,P1076&lt;'World Hubbert'!$N$9),'Data 1'!M1077,0)</f>
        <v>0</v>
      </c>
      <c r="X1077">
        <f>IF(AND(P1077&gt;='World Hubbert'!$P$9,P1076&lt;'World Hubbert'!$P$9),'Data 1'!M1077,0)</f>
        <v>0</v>
      </c>
    </row>
    <row r="1078" spans="13:24">
      <c r="M1078">
        <f t="shared" si="102"/>
        <v>1075</v>
      </c>
      <c r="N1078">
        <f>MAX('World Hubbert'!$N$17*(1-(M1078/'World Hubbert'!$N$18))*M1078,0)</f>
        <v>34.638888888888886</v>
      </c>
      <c r="O1078">
        <f t="shared" si="108"/>
        <v>2.8869286287089017E-2</v>
      </c>
      <c r="P1078">
        <f t="shared" si="109"/>
        <v>2005.0032856692178</v>
      </c>
      <c r="Q1078">
        <f t="shared" si="107"/>
        <v>2005</v>
      </c>
      <c r="R1078" s="25">
        <f t="shared" si="104"/>
        <v>34638.888888888883</v>
      </c>
      <c r="S1078" s="25">
        <f t="shared" si="105"/>
        <v>0</v>
      </c>
      <c r="W1078">
        <f>IF(AND(P1078&gt;='World Hubbert'!$N$9,P1077&lt;'World Hubbert'!$N$9),'Data 1'!M1078,0)</f>
        <v>0</v>
      </c>
      <c r="X1078">
        <f>IF(AND(P1078&gt;='World Hubbert'!$P$9,P1077&lt;'World Hubbert'!$P$9),'Data 1'!M1078,0)</f>
        <v>0</v>
      </c>
    </row>
    <row r="1079" spans="13:24">
      <c r="M1079">
        <f t="shared" ref="M1079:M1142" si="110">M1078+1</f>
        <v>1076</v>
      </c>
      <c r="N1079">
        <f>MAX('World Hubbert'!$N$17*(1-(M1079/'World Hubbert'!$N$18))*M1079,0)</f>
        <v>34.623288888888894</v>
      </c>
      <c r="O1079">
        <f t="shared" si="108"/>
        <v>2.8882293741912955E-2</v>
      </c>
      <c r="P1079">
        <f t="shared" si="109"/>
        <v>2005.0321679629596</v>
      </c>
      <c r="Q1079">
        <f t="shared" si="107"/>
        <v>2005</v>
      </c>
      <c r="R1079" s="25">
        <f t="shared" ref="R1079:R1142" si="111">IF(N1079&gt;0,N1079*1000,0)</f>
        <v>34623.288888888892</v>
      </c>
      <c r="S1079" s="25">
        <f t="shared" ref="S1079:S1142" si="112">IF(R1079=$T$6,Q1079,0)</f>
        <v>0</v>
      </c>
      <c r="W1079">
        <f>IF(AND(P1079&gt;='World Hubbert'!$N$9,P1078&lt;'World Hubbert'!$N$9),'Data 1'!M1079,0)</f>
        <v>0</v>
      </c>
      <c r="X1079">
        <f>IF(AND(P1079&gt;='World Hubbert'!$P$9,P1078&lt;'World Hubbert'!$P$9),'Data 1'!M1079,0)</f>
        <v>0</v>
      </c>
    </row>
    <row r="1080" spans="13:24">
      <c r="M1080">
        <f t="shared" si="110"/>
        <v>1077</v>
      </c>
      <c r="N1080">
        <f>MAX('World Hubbert'!$N$17*(1-(M1080/'World Hubbert'!$N$18))*M1080,0)</f>
        <v>34.607599999999998</v>
      </c>
      <c r="O1080">
        <f t="shared" si="108"/>
        <v>2.8895387140396907E-2</v>
      </c>
      <c r="P1080">
        <f t="shared" si="109"/>
        <v>2005.0610633501001</v>
      </c>
      <c r="Q1080">
        <f t="shared" si="107"/>
        <v>2005</v>
      </c>
      <c r="R1080" s="25">
        <f t="shared" si="111"/>
        <v>34607.599999999999</v>
      </c>
      <c r="S1080" s="25">
        <f t="shared" si="112"/>
        <v>0</v>
      </c>
      <c r="W1080">
        <f>IF(AND(P1080&gt;='World Hubbert'!$N$9,P1079&lt;'World Hubbert'!$N$9),'Data 1'!M1080,0)</f>
        <v>0</v>
      </c>
      <c r="X1080">
        <f>IF(AND(P1080&gt;='World Hubbert'!$P$9,P1079&lt;'World Hubbert'!$P$9),'Data 1'!M1080,0)</f>
        <v>0</v>
      </c>
    </row>
    <row r="1081" spans="13:24">
      <c r="M1081">
        <f t="shared" si="110"/>
        <v>1078</v>
      </c>
      <c r="N1081">
        <f>MAX('World Hubbert'!$N$17*(1-(M1081/'World Hubbert'!$N$18))*M1081,0)</f>
        <v>34.59182222222222</v>
      </c>
      <c r="O1081">
        <f t="shared" si="108"/>
        <v>2.8908566700414744E-2</v>
      </c>
      <c r="P1081">
        <f t="shared" si="109"/>
        <v>2005.0899719168006</v>
      </c>
      <c r="Q1081">
        <f t="shared" si="107"/>
        <v>2005</v>
      </c>
      <c r="R1081" s="25">
        <f t="shared" si="111"/>
        <v>34591.822222222218</v>
      </c>
      <c r="S1081" s="25">
        <f t="shared" si="112"/>
        <v>0</v>
      </c>
      <c r="W1081">
        <f>IF(AND(P1081&gt;='World Hubbert'!$N$9,P1080&lt;'World Hubbert'!$N$9),'Data 1'!M1081,0)</f>
        <v>0</v>
      </c>
      <c r="X1081">
        <f>IF(AND(P1081&gt;='World Hubbert'!$P$9,P1080&lt;'World Hubbert'!$P$9),'Data 1'!M1081,0)</f>
        <v>0</v>
      </c>
    </row>
    <row r="1082" spans="13:24">
      <c r="M1082">
        <f t="shared" si="110"/>
        <v>1079</v>
      </c>
      <c r="N1082">
        <f>MAX('World Hubbert'!$N$17*(1-(M1082/'World Hubbert'!$N$18))*M1082,0)</f>
        <v>34.575955555555559</v>
      </c>
      <c r="O1082">
        <f t="shared" si="108"/>
        <v>2.8921832641565941E-2</v>
      </c>
      <c r="P1082">
        <f t="shared" si="109"/>
        <v>2005.1188937494421</v>
      </c>
      <c r="Q1082">
        <f t="shared" si="107"/>
        <v>2005</v>
      </c>
      <c r="R1082" s="25">
        <f t="shared" si="111"/>
        <v>34575.955555555556</v>
      </c>
      <c r="S1082" s="25">
        <f t="shared" si="112"/>
        <v>0</v>
      </c>
      <c r="W1082">
        <f>IF(AND(P1082&gt;='World Hubbert'!$N$9,P1081&lt;'World Hubbert'!$N$9),'Data 1'!M1082,0)</f>
        <v>0</v>
      </c>
      <c r="X1082">
        <f>IF(AND(P1082&gt;='World Hubbert'!$P$9,P1081&lt;'World Hubbert'!$P$9),'Data 1'!M1082,0)</f>
        <v>0</v>
      </c>
    </row>
    <row r="1083" spans="13:24">
      <c r="M1083">
        <f t="shared" si="110"/>
        <v>1080</v>
      </c>
      <c r="N1083">
        <f>MAX('World Hubbert'!$N$17*(1-(M1083/'World Hubbert'!$N$18))*M1083,0)</f>
        <v>34.56</v>
      </c>
      <c r="O1083">
        <f t="shared" si="108"/>
        <v>2.8935185185185182E-2</v>
      </c>
      <c r="P1083">
        <f t="shared" si="109"/>
        <v>2005.1478289346273</v>
      </c>
      <c r="Q1083">
        <f t="shared" si="107"/>
        <v>2005</v>
      </c>
      <c r="R1083" s="25">
        <f t="shared" si="111"/>
        <v>34560</v>
      </c>
      <c r="S1083" s="25">
        <f t="shared" si="112"/>
        <v>0</v>
      </c>
      <c r="W1083">
        <f>IF(AND(P1083&gt;='World Hubbert'!$N$9,P1082&lt;'World Hubbert'!$N$9),'Data 1'!M1083,0)</f>
        <v>0</v>
      </c>
      <c r="X1083">
        <f>IF(AND(P1083&gt;='World Hubbert'!$P$9,P1082&lt;'World Hubbert'!$P$9),'Data 1'!M1083,0)</f>
        <v>0</v>
      </c>
    </row>
    <row r="1084" spans="13:24">
      <c r="M1084">
        <f t="shared" si="110"/>
        <v>1081</v>
      </c>
      <c r="N1084">
        <f>MAX('World Hubbert'!$N$17*(1-(M1084/'World Hubbert'!$N$18))*M1084,0)</f>
        <v>34.543955555555556</v>
      </c>
      <c r="O1084">
        <f t="shared" si="108"/>
        <v>2.8948624554352008E-2</v>
      </c>
      <c r="P1084">
        <f t="shared" si="109"/>
        <v>2005.1767775591818</v>
      </c>
      <c r="Q1084">
        <f t="shared" si="107"/>
        <v>2005</v>
      </c>
      <c r="R1084" s="25">
        <f t="shared" si="111"/>
        <v>34543.955555555556</v>
      </c>
      <c r="S1084" s="25">
        <f t="shared" si="112"/>
        <v>0</v>
      </c>
      <c r="W1084">
        <f>IF(AND(P1084&gt;='World Hubbert'!$N$9,P1083&lt;'World Hubbert'!$N$9),'Data 1'!M1084,0)</f>
        <v>0</v>
      </c>
      <c r="X1084">
        <f>IF(AND(P1084&gt;='World Hubbert'!$P$9,P1083&lt;'World Hubbert'!$P$9),'Data 1'!M1084,0)</f>
        <v>0</v>
      </c>
    </row>
    <row r="1085" spans="13:24">
      <c r="M1085">
        <f t="shared" si="110"/>
        <v>1082</v>
      </c>
      <c r="N1085">
        <f>MAX('World Hubbert'!$N$17*(1-(M1085/'World Hubbert'!$N$18))*M1085,0)</f>
        <v>34.527822222222213</v>
      </c>
      <c r="O1085">
        <f t="shared" si="108"/>
        <v>2.8962150973900605E-2</v>
      </c>
      <c r="P1085">
        <f t="shared" si="109"/>
        <v>2005.2057397101557</v>
      </c>
      <c r="Q1085">
        <f t="shared" si="107"/>
        <v>2005</v>
      </c>
      <c r="R1085" s="25">
        <f t="shared" si="111"/>
        <v>34527.82222222221</v>
      </c>
      <c r="S1085" s="25">
        <f t="shared" si="112"/>
        <v>0</v>
      </c>
      <c r="W1085">
        <f>IF(AND(P1085&gt;='World Hubbert'!$N$9,P1084&lt;'World Hubbert'!$N$9),'Data 1'!M1085,0)</f>
        <v>0</v>
      </c>
      <c r="X1085">
        <f>IF(AND(P1085&gt;='World Hubbert'!$P$9,P1084&lt;'World Hubbert'!$P$9),'Data 1'!M1085,0)</f>
        <v>0</v>
      </c>
    </row>
    <row r="1086" spans="13:24">
      <c r="M1086">
        <f t="shared" si="110"/>
        <v>1083</v>
      </c>
      <c r="N1086">
        <f>MAX('World Hubbert'!$N$17*(1-(M1086/'World Hubbert'!$N$18))*M1086,0)</f>
        <v>34.511600000000001</v>
      </c>
      <c r="O1086">
        <f t="shared" si="108"/>
        <v>2.897576467042965E-2</v>
      </c>
      <c r="P1086">
        <f t="shared" si="109"/>
        <v>2005.2347154748261</v>
      </c>
      <c r="Q1086">
        <f t="shared" si="107"/>
        <v>2005</v>
      </c>
      <c r="R1086" s="25">
        <f t="shared" si="111"/>
        <v>34511.599999999999</v>
      </c>
      <c r="S1086" s="25">
        <f t="shared" si="112"/>
        <v>0</v>
      </c>
      <c r="W1086">
        <f>IF(AND(P1086&gt;='World Hubbert'!$N$9,P1085&lt;'World Hubbert'!$N$9),'Data 1'!M1086,0)</f>
        <v>0</v>
      </c>
      <c r="X1086">
        <f>IF(AND(P1086&gt;='World Hubbert'!$P$9,P1085&lt;'World Hubbert'!$P$9),'Data 1'!M1086,0)</f>
        <v>0</v>
      </c>
    </row>
    <row r="1087" spans="13:24">
      <c r="M1087">
        <f t="shared" si="110"/>
        <v>1084</v>
      </c>
      <c r="N1087">
        <f>MAX('World Hubbert'!$N$17*(1-(M1087/'World Hubbert'!$N$18))*M1087,0)</f>
        <v>34.495288888888894</v>
      </c>
      <c r="O1087">
        <f t="shared" si="108"/>
        <v>2.898946587231235E-2</v>
      </c>
      <c r="P1087">
        <f t="shared" si="109"/>
        <v>2005.2637049406983</v>
      </c>
      <c r="Q1087">
        <f t="shared" si="107"/>
        <v>2005</v>
      </c>
      <c r="R1087" s="25">
        <f t="shared" si="111"/>
        <v>34495.288888888892</v>
      </c>
      <c r="S1087" s="25">
        <f t="shared" si="112"/>
        <v>0</v>
      </c>
      <c r="W1087">
        <f>IF(AND(P1087&gt;='World Hubbert'!$N$9,P1086&lt;'World Hubbert'!$N$9),'Data 1'!M1087,0)</f>
        <v>0</v>
      </c>
      <c r="X1087">
        <f>IF(AND(P1087&gt;='World Hubbert'!$P$9,P1086&lt;'World Hubbert'!$P$9),'Data 1'!M1087,0)</f>
        <v>0</v>
      </c>
    </row>
    <row r="1088" spans="13:24">
      <c r="M1088">
        <f t="shared" si="110"/>
        <v>1085</v>
      </c>
      <c r="N1088">
        <f>MAX('World Hubbert'!$N$17*(1-(M1088/'World Hubbert'!$N$18))*M1088,0)</f>
        <v>34.478888888888889</v>
      </c>
      <c r="O1088">
        <f t="shared" si="108"/>
        <v>2.9003254809706423E-2</v>
      </c>
      <c r="P1088">
        <f t="shared" si="109"/>
        <v>2005.2927081955079</v>
      </c>
      <c r="Q1088">
        <f t="shared" si="107"/>
        <v>2005</v>
      </c>
      <c r="R1088" s="25">
        <f t="shared" si="111"/>
        <v>34478.888888888891</v>
      </c>
      <c r="S1088" s="25">
        <f t="shared" si="112"/>
        <v>0</v>
      </c>
      <c r="W1088">
        <f>IF(AND(P1088&gt;='World Hubbert'!$N$9,P1087&lt;'World Hubbert'!$N$9),'Data 1'!M1088,0)</f>
        <v>0</v>
      </c>
      <c r="X1088">
        <f>IF(AND(P1088&gt;='World Hubbert'!$P$9,P1087&lt;'World Hubbert'!$P$9),'Data 1'!M1088,0)</f>
        <v>0</v>
      </c>
    </row>
    <row r="1089" spans="13:24">
      <c r="M1089">
        <f t="shared" si="110"/>
        <v>1086</v>
      </c>
      <c r="N1089">
        <f>MAX('World Hubbert'!$N$17*(1-(M1089/'World Hubbert'!$N$18))*M1089,0)</f>
        <v>34.462399999999995</v>
      </c>
      <c r="O1089">
        <f t="shared" si="108"/>
        <v>2.9017131714564284E-2</v>
      </c>
      <c r="P1089">
        <f t="shared" si="109"/>
        <v>2005.3217253272223</v>
      </c>
      <c r="Q1089">
        <f t="shared" si="107"/>
        <v>2005</v>
      </c>
      <c r="R1089" s="25">
        <f t="shared" si="111"/>
        <v>34462.399999999994</v>
      </c>
      <c r="S1089" s="25">
        <f t="shared" si="112"/>
        <v>0</v>
      </c>
      <c r="W1089">
        <f>IF(AND(P1089&gt;='World Hubbert'!$N$9,P1088&lt;'World Hubbert'!$N$9),'Data 1'!M1089,0)</f>
        <v>0</v>
      </c>
      <c r="X1089">
        <f>IF(AND(P1089&gt;='World Hubbert'!$P$9,P1088&lt;'World Hubbert'!$P$9),'Data 1'!M1089,0)</f>
        <v>0</v>
      </c>
    </row>
    <row r="1090" spans="13:24">
      <c r="M1090">
        <f t="shared" si="110"/>
        <v>1087</v>
      </c>
      <c r="N1090">
        <f>MAX('World Hubbert'!$N$17*(1-(M1090/'World Hubbert'!$N$18))*M1090,0)</f>
        <v>34.445822222222219</v>
      </c>
      <c r="O1090">
        <f t="shared" si="108"/>
        <v>2.9031096820643306E-2</v>
      </c>
      <c r="P1090">
        <f t="shared" si="109"/>
        <v>2005.3507564240431</v>
      </c>
      <c r="Q1090">
        <f t="shared" si="107"/>
        <v>2005</v>
      </c>
      <c r="R1090" s="25">
        <f t="shared" si="111"/>
        <v>34445.822222222218</v>
      </c>
      <c r="S1090" s="25">
        <f t="shared" si="112"/>
        <v>0</v>
      </c>
      <c r="W1090">
        <f>IF(AND(P1090&gt;='World Hubbert'!$N$9,P1089&lt;'World Hubbert'!$N$9),'Data 1'!M1090,0)</f>
        <v>0</v>
      </c>
      <c r="X1090">
        <f>IF(AND(P1090&gt;='World Hubbert'!$P$9,P1089&lt;'World Hubbert'!$P$9),'Data 1'!M1090,0)</f>
        <v>0</v>
      </c>
    </row>
    <row r="1091" spans="13:24">
      <c r="M1091">
        <f t="shared" si="110"/>
        <v>1088</v>
      </c>
      <c r="N1091">
        <f>MAX('World Hubbert'!$N$17*(1-(M1091/'World Hubbert'!$N$18))*M1091,0)</f>
        <v>34.42915555555556</v>
      </c>
      <c r="O1091">
        <f t="shared" si="108"/>
        <v>2.9045150363516188E-2</v>
      </c>
      <c r="P1091">
        <f t="shared" si="109"/>
        <v>2005.3798015744067</v>
      </c>
      <c r="Q1091">
        <f t="shared" si="107"/>
        <v>2005</v>
      </c>
      <c r="R1091" s="25">
        <f t="shared" si="111"/>
        <v>34429.155555555561</v>
      </c>
      <c r="S1091" s="25">
        <f t="shared" si="112"/>
        <v>0</v>
      </c>
      <c r="W1091">
        <f>IF(AND(P1091&gt;='World Hubbert'!$N$9,P1090&lt;'World Hubbert'!$N$9),'Data 1'!M1091,0)</f>
        <v>0</v>
      </c>
      <c r="X1091">
        <f>IF(AND(P1091&gt;='World Hubbert'!$P$9,P1090&lt;'World Hubbert'!$P$9),'Data 1'!M1091,0)</f>
        <v>0</v>
      </c>
    </row>
    <row r="1092" spans="13:24">
      <c r="M1092">
        <f t="shared" si="110"/>
        <v>1089</v>
      </c>
      <c r="N1092">
        <f>MAX('World Hubbert'!$N$17*(1-(M1092/'World Hubbert'!$N$18))*M1092,0)</f>
        <v>34.412400000000005</v>
      </c>
      <c r="O1092">
        <f t="shared" si="108"/>
        <v>2.9059292580581413E-2</v>
      </c>
      <c r="P1092">
        <f t="shared" si="109"/>
        <v>2005.4088608669872</v>
      </c>
      <c r="Q1092">
        <f t="shared" si="107"/>
        <v>2005</v>
      </c>
      <c r="R1092" s="25">
        <f t="shared" si="111"/>
        <v>34412.400000000009</v>
      </c>
      <c r="S1092" s="25">
        <f t="shared" si="112"/>
        <v>0</v>
      </c>
      <c r="W1092">
        <f>IF(AND(P1092&gt;='World Hubbert'!$N$9,P1091&lt;'World Hubbert'!$N$9),'Data 1'!M1092,0)</f>
        <v>0</v>
      </c>
      <c r="X1092">
        <f>IF(AND(P1092&gt;='World Hubbert'!$P$9,P1091&lt;'World Hubbert'!$P$9),'Data 1'!M1092,0)</f>
        <v>0</v>
      </c>
    </row>
    <row r="1093" spans="13:24">
      <c r="M1093">
        <f t="shared" si="110"/>
        <v>1090</v>
      </c>
      <c r="N1093">
        <f>MAX('World Hubbert'!$N$17*(1-(M1093/'World Hubbert'!$N$18))*M1093,0)</f>
        <v>34.395555555555561</v>
      </c>
      <c r="O1093">
        <f t="shared" si="108"/>
        <v>2.9073523711073777E-2</v>
      </c>
      <c r="P1093">
        <f t="shared" si="109"/>
        <v>2005.4379343906983</v>
      </c>
      <c r="Q1093">
        <f t="shared" ref="Q1093:Q1156" si="113">INT(P1093)</f>
        <v>2005</v>
      </c>
      <c r="R1093" s="25">
        <f t="shared" si="111"/>
        <v>34395.555555555562</v>
      </c>
      <c r="S1093" s="25">
        <f t="shared" si="112"/>
        <v>0</v>
      </c>
      <c r="W1093">
        <f>IF(AND(P1093&gt;='World Hubbert'!$N$9,P1092&lt;'World Hubbert'!$N$9),'Data 1'!M1093,0)</f>
        <v>0</v>
      </c>
      <c r="X1093">
        <f>IF(AND(P1093&gt;='World Hubbert'!$P$9,P1092&lt;'World Hubbert'!$P$9),'Data 1'!M1093,0)</f>
        <v>0</v>
      </c>
    </row>
    <row r="1094" spans="13:24">
      <c r="M1094">
        <f t="shared" si="110"/>
        <v>1091</v>
      </c>
      <c r="N1094">
        <f>MAX('World Hubbert'!$N$17*(1-(M1094/'World Hubbert'!$N$18))*M1094,0)</f>
        <v>34.378622222222219</v>
      </c>
      <c r="O1094">
        <f t="shared" si="108"/>
        <v>2.9087843996075082E-2</v>
      </c>
      <c r="P1094">
        <f t="shared" si="109"/>
        <v>2005.4670222346942</v>
      </c>
      <c r="Q1094">
        <f t="shared" si="113"/>
        <v>2005</v>
      </c>
      <c r="R1094" s="25">
        <f t="shared" si="111"/>
        <v>34378.62222222222</v>
      </c>
      <c r="S1094" s="25">
        <f t="shared" si="112"/>
        <v>0</v>
      </c>
      <c r="W1094">
        <f>IF(AND(P1094&gt;='World Hubbert'!$N$9,P1093&lt;'World Hubbert'!$N$9),'Data 1'!M1094,0)</f>
        <v>0</v>
      </c>
      <c r="X1094">
        <f>IF(AND(P1094&gt;='World Hubbert'!$P$9,P1093&lt;'World Hubbert'!$P$9),'Data 1'!M1094,0)</f>
        <v>0</v>
      </c>
    </row>
    <row r="1095" spans="13:24">
      <c r="M1095">
        <f t="shared" si="110"/>
        <v>1092</v>
      </c>
      <c r="N1095">
        <f>MAX('World Hubbert'!$N$17*(1-(M1095/'World Hubbert'!$N$18))*M1095,0)</f>
        <v>34.361599999999996</v>
      </c>
      <c r="O1095">
        <f t="shared" si="108"/>
        <v>2.910225367852487E-2</v>
      </c>
      <c r="P1095">
        <f t="shared" si="109"/>
        <v>2005.4961244883727</v>
      </c>
      <c r="Q1095">
        <f t="shared" si="113"/>
        <v>2005</v>
      </c>
      <c r="R1095" s="25">
        <f t="shared" si="111"/>
        <v>34361.599999999999</v>
      </c>
      <c r="S1095" s="25">
        <f t="shared" si="112"/>
        <v>0</v>
      </c>
      <c r="W1095">
        <f>IF(AND(P1095&gt;='World Hubbert'!$N$9,P1094&lt;'World Hubbert'!$N$9),'Data 1'!M1095,0)</f>
        <v>0</v>
      </c>
      <c r="X1095">
        <f>IF(AND(P1095&gt;='World Hubbert'!$P$9,P1094&lt;'World Hubbert'!$P$9),'Data 1'!M1095,0)</f>
        <v>0</v>
      </c>
    </row>
    <row r="1096" spans="13:24">
      <c r="M1096">
        <f t="shared" si="110"/>
        <v>1093</v>
      </c>
      <c r="N1096">
        <f>MAX('World Hubbert'!$N$17*(1-(M1096/'World Hubbert'!$N$18))*M1096,0)</f>
        <v>34.344488888888897</v>
      </c>
      <c r="O1096">
        <f t="shared" si="108"/>
        <v>2.9116753003231306E-2</v>
      </c>
      <c r="P1096">
        <f t="shared" si="109"/>
        <v>2005.5252412413761</v>
      </c>
      <c r="Q1096">
        <f t="shared" si="113"/>
        <v>2005</v>
      </c>
      <c r="R1096" s="25">
        <f t="shared" si="111"/>
        <v>34344.488888888896</v>
      </c>
      <c r="S1096" s="25">
        <f t="shared" si="112"/>
        <v>0</v>
      </c>
      <c r="W1096">
        <f>IF(AND(P1096&gt;='World Hubbert'!$N$9,P1095&lt;'World Hubbert'!$N$9),'Data 1'!M1096,0)</f>
        <v>0</v>
      </c>
      <c r="X1096">
        <f>IF(AND(P1096&gt;='World Hubbert'!$P$9,P1095&lt;'World Hubbert'!$P$9),'Data 1'!M1096,0)</f>
        <v>0</v>
      </c>
    </row>
    <row r="1097" spans="13:24">
      <c r="M1097">
        <f t="shared" si="110"/>
        <v>1094</v>
      </c>
      <c r="N1097">
        <f>MAX('World Hubbert'!$N$17*(1-(M1097/'World Hubbert'!$N$18))*M1097,0)</f>
        <v>34.327288888888894</v>
      </c>
      <c r="O1097">
        <f t="shared" si="108"/>
        <v>2.913134221688219E-2</v>
      </c>
      <c r="P1097">
        <f t="shared" si="109"/>
        <v>2005.554372583593</v>
      </c>
      <c r="Q1097">
        <f t="shared" si="113"/>
        <v>2005</v>
      </c>
      <c r="R1097" s="25">
        <f t="shared" si="111"/>
        <v>34327.288888888892</v>
      </c>
      <c r="S1097" s="25">
        <f t="shared" si="112"/>
        <v>0</v>
      </c>
      <c r="W1097">
        <f>IF(AND(P1097&gt;='World Hubbert'!$N$9,P1096&lt;'World Hubbert'!$N$9),'Data 1'!M1097,0)</f>
        <v>0</v>
      </c>
      <c r="X1097">
        <f>IF(AND(P1097&gt;='World Hubbert'!$P$9,P1096&lt;'World Hubbert'!$P$9),'Data 1'!M1097,0)</f>
        <v>0</v>
      </c>
    </row>
    <row r="1098" spans="13:24">
      <c r="M1098">
        <f t="shared" si="110"/>
        <v>1095</v>
      </c>
      <c r="N1098">
        <f>MAX('World Hubbert'!$N$17*(1-(M1098/'World Hubbert'!$N$18))*M1098,0)</f>
        <v>34.31</v>
      </c>
      <c r="O1098">
        <f t="shared" si="108"/>
        <v>2.9146021568055958E-2</v>
      </c>
      <c r="P1098">
        <f t="shared" si="109"/>
        <v>2005.5835186051611</v>
      </c>
      <c r="Q1098">
        <f t="shared" si="113"/>
        <v>2005</v>
      </c>
      <c r="R1098" s="25">
        <f t="shared" si="111"/>
        <v>34310</v>
      </c>
      <c r="S1098" s="25">
        <f t="shared" si="112"/>
        <v>0</v>
      </c>
      <c r="W1098">
        <f>IF(AND(P1098&gt;='World Hubbert'!$N$9,P1097&lt;'World Hubbert'!$N$9),'Data 1'!M1098,0)</f>
        <v>0</v>
      </c>
      <c r="X1098">
        <f>IF(AND(P1098&gt;='World Hubbert'!$P$9,P1097&lt;'World Hubbert'!$P$9),'Data 1'!M1098,0)</f>
        <v>0</v>
      </c>
    </row>
    <row r="1099" spans="13:24">
      <c r="M1099">
        <f t="shared" si="110"/>
        <v>1096</v>
      </c>
      <c r="N1099">
        <f>MAX('World Hubbert'!$N$17*(1-(M1099/'World Hubbert'!$N$18))*M1099,0)</f>
        <v>34.292622222222221</v>
      </c>
      <c r="O1099">
        <f t="shared" si="108"/>
        <v>2.9160791307232915E-2</v>
      </c>
      <c r="P1099">
        <f t="shared" si="109"/>
        <v>2005.6126793964684</v>
      </c>
      <c r="Q1099">
        <f t="shared" si="113"/>
        <v>2005</v>
      </c>
      <c r="R1099" s="25">
        <f t="shared" si="111"/>
        <v>34292.62222222222</v>
      </c>
      <c r="S1099" s="25">
        <f t="shared" si="112"/>
        <v>0</v>
      </c>
      <c r="W1099">
        <f>IF(AND(P1099&gt;='World Hubbert'!$N$9,P1098&lt;'World Hubbert'!$N$9),'Data 1'!M1099,0)</f>
        <v>0</v>
      </c>
      <c r="X1099">
        <f>IF(AND(P1099&gt;='World Hubbert'!$P$9,P1098&lt;'World Hubbert'!$P$9),'Data 1'!M1099,0)</f>
        <v>0</v>
      </c>
    </row>
    <row r="1100" spans="13:24">
      <c r="M1100">
        <f t="shared" si="110"/>
        <v>1097</v>
      </c>
      <c r="N1100">
        <f>MAX('World Hubbert'!$N$17*(1-(M1100/'World Hubbert'!$N$18))*M1100,0)</f>
        <v>34.275155555555557</v>
      </c>
      <c r="O1100">
        <f t="shared" si="108"/>
        <v>2.9175651686806511E-2</v>
      </c>
      <c r="P1100">
        <f t="shared" si="109"/>
        <v>2005.6418550481551</v>
      </c>
      <c r="Q1100">
        <f t="shared" si="113"/>
        <v>2005</v>
      </c>
      <c r="R1100" s="25">
        <f t="shared" si="111"/>
        <v>34275.155555555553</v>
      </c>
      <c r="S1100" s="25">
        <f t="shared" si="112"/>
        <v>0</v>
      </c>
      <c r="W1100">
        <f>IF(AND(P1100&gt;='World Hubbert'!$N$9,P1099&lt;'World Hubbert'!$N$9),'Data 1'!M1100,0)</f>
        <v>0</v>
      </c>
      <c r="X1100">
        <f>IF(AND(P1100&gt;='World Hubbert'!$P$9,P1099&lt;'World Hubbert'!$P$9),'Data 1'!M1100,0)</f>
        <v>0</v>
      </c>
    </row>
    <row r="1101" spans="13:24">
      <c r="M1101">
        <f t="shared" si="110"/>
        <v>1098</v>
      </c>
      <c r="N1101">
        <f>MAX('World Hubbert'!$N$17*(1-(M1101/'World Hubbert'!$N$18))*M1101,0)</f>
        <v>34.257600000000004</v>
      </c>
      <c r="O1101">
        <f t="shared" si="108"/>
        <v>2.9190602961094762E-2</v>
      </c>
      <c r="P1101">
        <f t="shared" si="109"/>
        <v>2005.6710456511162</v>
      </c>
      <c r="Q1101">
        <f t="shared" si="113"/>
        <v>2005</v>
      </c>
      <c r="R1101" s="25">
        <f t="shared" si="111"/>
        <v>34257.600000000006</v>
      </c>
      <c r="S1101" s="25">
        <f t="shared" si="112"/>
        <v>0</v>
      </c>
      <c r="W1101">
        <f>IF(AND(P1101&gt;='World Hubbert'!$N$9,P1100&lt;'World Hubbert'!$N$9),'Data 1'!M1101,0)</f>
        <v>0</v>
      </c>
      <c r="X1101">
        <f>IF(AND(P1101&gt;='World Hubbert'!$P$9,P1100&lt;'World Hubbert'!$P$9),'Data 1'!M1101,0)</f>
        <v>0</v>
      </c>
    </row>
    <row r="1102" spans="13:24">
      <c r="M1102">
        <f t="shared" si="110"/>
        <v>1099</v>
      </c>
      <c r="N1102">
        <f>MAX('World Hubbert'!$N$17*(1-(M1102/'World Hubbert'!$N$18))*M1102,0)</f>
        <v>34.239955555555561</v>
      </c>
      <c r="O1102">
        <f t="shared" si="108"/>
        <v>2.9205645386351745E-2</v>
      </c>
      <c r="P1102">
        <f t="shared" si="109"/>
        <v>2005.7002512965025</v>
      </c>
      <c r="Q1102">
        <f t="shared" si="113"/>
        <v>2005</v>
      </c>
      <c r="R1102" s="25">
        <f t="shared" si="111"/>
        <v>34239.955555555563</v>
      </c>
      <c r="S1102" s="25">
        <f t="shared" si="112"/>
        <v>0</v>
      </c>
      <c r="W1102">
        <f>IF(AND(P1102&gt;='World Hubbert'!$N$9,P1101&lt;'World Hubbert'!$N$9),'Data 1'!M1102,0)</f>
        <v>0</v>
      </c>
      <c r="X1102">
        <f>IF(AND(P1102&gt;='World Hubbert'!$P$9,P1101&lt;'World Hubbert'!$P$9),'Data 1'!M1102,0)</f>
        <v>0</v>
      </c>
    </row>
    <row r="1103" spans="13:24">
      <c r="M1103">
        <f t="shared" si="110"/>
        <v>1100</v>
      </c>
      <c r="N1103">
        <f>MAX('World Hubbert'!$N$17*(1-(M1103/'World Hubbert'!$N$18))*M1103,0)</f>
        <v>34.222222222222214</v>
      </c>
      <c r="O1103">
        <f t="shared" si="108"/>
        <v>2.9220779220779227E-2</v>
      </c>
      <c r="P1103">
        <f t="shared" si="109"/>
        <v>2005.7294720757234</v>
      </c>
      <c r="Q1103">
        <f t="shared" si="113"/>
        <v>2005</v>
      </c>
      <c r="R1103" s="25">
        <f t="shared" si="111"/>
        <v>34222.222222222212</v>
      </c>
      <c r="S1103" s="25">
        <f t="shared" si="112"/>
        <v>0</v>
      </c>
      <c r="W1103">
        <f>IF(AND(P1103&gt;='World Hubbert'!$N$9,P1102&lt;'World Hubbert'!$N$9),'Data 1'!M1103,0)</f>
        <v>0</v>
      </c>
      <c r="X1103">
        <f>IF(AND(P1103&gt;='World Hubbert'!$P$9,P1102&lt;'World Hubbert'!$P$9),'Data 1'!M1103,0)</f>
        <v>0</v>
      </c>
    </row>
    <row r="1104" spans="13:24">
      <c r="M1104">
        <f t="shared" si="110"/>
        <v>1101</v>
      </c>
      <c r="N1104">
        <f>MAX('World Hubbert'!$N$17*(1-(M1104/'World Hubbert'!$N$18))*M1104,0)</f>
        <v>34.2044</v>
      </c>
      <c r="O1104">
        <f t="shared" si="108"/>
        <v>2.9236004724538363E-2</v>
      </c>
      <c r="P1104">
        <f t="shared" si="109"/>
        <v>2005.7587080804478</v>
      </c>
      <c r="Q1104">
        <f t="shared" si="113"/>
        <v>2005</v>
      </c>
      <c r="R1104" s="25">
        <f t="shared" si="111"/>
        <v>34204.400000000001</v>
      </c>
      <c r="S1104" s="25">
        <f t="shared" si="112"/>
        <v>0</v>
      </c>
      <c r="W1104">
        <f>IF(AND(P1104&gt;='World Hubbert'!$N$9,P1103&lt;'World Hubbert'!$N$9),'Data 1'!M1104,0)</f>
        <v>0</v>
      </c>
      <c r="X1104">
        <f>IF(AND(P1104&gt;='World Hubbert'!$P$9,P1103&lt;'World Hubbert'!$P$9),'Data 1'!M1104,0)</f>
        <v>0</v>
      </c>
    </row>
    <row r="1105" spans="13:24">
      <c r="M1105">
        <f t="shared" si="110"/>
        <v>1102</v>
      </c>
      <c r="N1105">
        <f>MAX('World Hubbert'!$N$17*(1-(M1105/'World Hubbert'!$N$18))*M1105,0)</f>
        <v>34.186488888888888</v>
      </c>
      <c r="O1105">
        <f t="shared" si="108"/>
        <v>2.925132215976162E-2</v>
      </c>
      <c r="P1105">
        <f t="shared" si="109"/>
        <v>2005.7879594026076</v>
      </c>
      <c r="Q1105">
        <f t="shared" si="113"/>
        <v>2005</v>
      </c>
      <c r="R1105" s="25">
        <f t="shared" si="111"/>
        <v>34186.488888888889</v>
      </c>
      <c r="S1105" s="25">
        <f t="shared" si="112"/>
        <v>0</v>
      </c>
      <c r="W1105">
        <f>IF(AND(P1105&gt;='World Hubbert'!$N$9,P1104&lt;'World Hubbert'!$N$9),'Data 1'!M1105,0)</f>
        <v>0</v>
      </c>
      <c r="X1105">
        <f>IF(AND(P1105&gt;='World Hubbert'!$P$9,P1104&lt;'World Hubbert'!$P$9),'Data 1'!M1105,0)</f>
        <v>0</v>
      </c>
    </row>
    <row r="1106" spans="13:24">
      <c r="M1106">
        <f t="shared" si="110"/>
        <v>1103</v>
      </c>
      <c r="N1106">
        <f>MAX('World Hubbert'!$N$17*(1-(M1106/'World Hubbert'!$N$18))*M1106,0)</f>
        <v>34.168488888888895</v>
      </c>
      <c r="O1106">
        <f t="shared" si="108"/>
        <v>2.926673179056466E-2</v>
      </c>
      <c r="P1106">
        <f t="shared" si="109"/>
        <v>2005.8172261343982</v>
      </c>
      <c r="Q1106">
        <f t="shared" si="113"/>
        <v>2005</v>
      </c>
      <c r="R1106" s="25">
        <f t="shared" si="111"/>
        <v>34168.488888888896</v>
      </c>
      <c r="S1106" s="25">
        <f t="shared" si="112"/>
        <v>0</v>
      </c>
      <c r="W1106">
        <f>IF(AND(P1106&gt;='World Hubbert'!$N$9,P1105&lt;'World Hubbert'!$N$9),'Data 1'!M1106,0)</f>
        <v>0</v>
      </c>
      <c r="X1106">
        <f>IF(AND(P1106&gt;='World Hubbert'!$P$9,P1105&lt;'World Hubbert'!$P$9),'Data 1'!M1106,0)</f>
        <v>0</v>
      </c>
    </row>
    <row r="1107" spans="13:24">
      <c r="M1107">
        <f t="shared" si="110"/>
        <v>1104</v>
      </c>
      <c r="N1107">
        <f>MAX('World Hubbert'!$N$17*(1-(M1107/'World Hubbert'!$N$18))*M1107,0)</f>
        <v>34.150400000000005</v>
      </c>
      <c r="O1107">
        <f t="shared" si="108"/>
        <v>2.9282233883058468E-2</v>
      </c>
      <c r="P1107">
        <f t="shared" si="109"/>
        <v>2005.8465083682813</v>
      </c>
      <c r="Q1107">
        <f t="shared" si="113"/>
        <v>2005</v>
      </c>
      <c r="R1107" s="25">
        <f t="shared" si="111"/>
        <v>34150.400000000001</v>
      </c>
      <c r="S1107" s="25">
        <f t="shared" si="112"/>
        <v>0</v>
      </c>
      <c r="W1107">
        <f>IF(AND(P1107&gt;='World Hubbert'!$N$9,P1106&lt;'World Hubbert'!$N$9),'Data 1'!M1107,0)</f>
        <v>0</v>
      </c>
      <c r="X1107">
        <f>IF(AND(P1107&gt;='World Hubbert'!$P$9,P1106&lt;'World Hubbert'!$P$9),'Data 1'!M1107,0)</f>
        <v>0</v>
      </c>
    </row>
    <row r="1108" spans="13:24">
      <c r="M1108">
        <f t="shared" si="110"/>
        <v>1105</v>
      </c>
      <c r="N1108">
        <f>MAX('World Hubbert'!$N$17*(1-(M1108/'World Hubbert'!$N$18))*M1108,0)</f>
        <v>34.132222222222218</v>
      </c>
      <c r="O1108">
        <f t="shared" si="108"/>
        <v>2.9297828705361507E-2</v>
      </c>
      <c r="P1108">
        <f t="shared" si="109"/>
        <v>2005.8758061969868</v>
      </c>
      <c r="Q1108">
        <f t="shared" si="113"/>
        <v>2005</v>
      </c>
      <c r="R1108" s="25">
        <f t="shared" si="111"/>
        <v>34132.222222222219</v>
      </c>
      <c r="S1108" s="25">
        <f t="shared" si="112"/>
        <v>0</v>
      </c>
      <c r="W1108">
        <f>IF(AND(P1108&gt;='World Hubbert'!$N$9,P1107&lt;'World Hubbert'!$N$9),'Data 1'!M1108,0)</f>
        <v>0</v>
      </c>
      <c r="X1108">
        <f>IF(AND(P1108&gt;='World Hubbert'!$P$9,P1107&lt;'World Hubbert'!$P$9),'Data 1'!M1108,0)</f>
        <v>0</v>
      </c>
    </row>
    <row r="1109" spans="13:24">
      <c r="M1109">
        <f t="shared" si="110"/>
        <v>1106</v>
      </c>
      <c r="N1109">
        <f>MAX('World Hubbert'!$N$17*(1-(M1109/'World Hubbert'!$N$18))*M1109,0)</f>
        <v>34.113955555555556</v>
      </c>
      <c r="O1109">
        <f t="shared" ref="O1109:O1172" si="114">IF(N1109&gt;0,1/N1109,0)</f>
        <v>2.9313516527612028E-2</v>
      </c>
      <c r="P1109">
        <f t="shared" ref="P1109:P1172" si="115">P1108+O1109</f>
        <v>2005.9051197135143</v>
      </c>
      <c r="Q1109">
        <f t="shared" si="113"/>
        <v>2005</v>
      </c>
      <c r="R1109" s="25">
        <f t="shared" si="111"/>
        <v>34113.955555555556</v>
      </c>
      <c r="S1109" s="25">
        <f t="shared" si="112"/>
        <v>0</v>
      </c>
      <c r="W1109">
        <f>IF(AND(P1109&gt;='World Hubbert'!$N$9,P1108&lt;'World Hubbert'!$N$9),'Data 1'!M1109,0)</f>
        <v>0</v>
      </c>
      <c r="X1109">
        <f>IF(AND(P1109&gt;='World Hubbert'!$P$9,P1108&lt;'World Hubbert'!$P$9),'Data 1'!M1109,0)</f>
        <v>0</v>
      </c>
    </row>
    <row r="1110" spans="13:24">
      <c r="M1110">
        <f t="shared" si="110"/>
        <v>1107</v>
      </c>
      <c r="N1110">
        <f>MAX('World Hubbert'!$N$17*(1-(M1110/'World Hubbert'!$N$18))*M1110,0)</f>
        <v>34.095600000000005</v>
      </c>
      <c r="O1110">
        <f t="shared" si="114"/>
        <v>2.9329297621980544E-2</v>
      </c>
      <c r="P1110">
        <f t="shared" si="115"/>
        <v>2005.9344490111362</v>
      </c>
      <c r="Q1110">
        <f t="shared" si="113"/>
        <v>2005</v>
      </c>
      <c r="R1110" s="25">
        <f t="shared" si="111"/>
        <v>34095.600000000006</v>
      </c>
      <c r="S1110" s="25">
        <f t="shared" si="112"/>
        <v>0</v>
      </c>
      <c r="W1110">
        <f>IF(AND(P1110&gt;='World Hubbert'!$N$9,P1109&lt;'World Hubbert'!$N$9),'Data 1'!M1110,0)</f>
        <v>0</v>
      </c>
      <c r="X1110">
        <f>IF(AND(P1110&gt;='World Hubbert'!$P$9,P1109&lt;'World Hubbert'!$P$9),'Data 1'!M1110,0)</f>
        <v>0</v>
      </c>
    </row>
    <row r="1111" spans="13:24">
      <c r="M1111">
        <f t="shared" si="110"/>
        <v>1108</v>
      </c>
      <c r="N1111">
        <f>MAX('World Hubbert'!$N$17*(1-(M1111/'World Hubbert'!$N$18))*M1111,0)</f>
        <v>34.077155555555564</v>
      </c>
      <c r="O1111">
        <f t="shared" si="114"/>
        <v>2.9345172262682323E-2</v>
      </c>
      <c r="P1111">
        <f t="shared" si="115"/>
        <v>2005.9637941833989</v>
      </c>
      <c r="Q1111">
        <f t="shared" si="113"/>
        <v>2005</v>
      </c>
      <c r="R1111" s="25">
        <f t="shared" si="111"/>
        <v>34077.155555555561</v>
      </c>
      <c r="S1111" s="25">
        <f t="shared" si="112"/>
        <v>0</v>
      </c>
      <c r="W1111">
        <f>IF(AND(P1111&gt;='World Hubbert'!$N$9,P1110&lt;'World Hubbert'!$N$9),'Data 1'!M1111,0)</f>
        <v>0</v>
      </c>
      <c r="X1111">
        <f>IF(AND(P1111&gt;='World Hubbert'!$P$9,P1110&lt;'World Hubbert'!$P$9),'Data 1'!M1111,0)</f>
        <v>0</v>
      </c>
    </row>
    <row r="1112" spans="13:24">
      <c r="M1112">
        <f t="shared" si="110"/>
        <v>1109</v>
      </c>
      <c r="N1112">
        <f>MAX('World Hubbert'!$N$17*(1-(M1112/'World Hubbert'!$N$18))*M1112,0)</f>
        <v>34.058622222222219</v>
      </c>
      <c r="O1112">
        <f t="shared" si="114"/>
        <v>2.9361140725990092E-2</v>
      </c>
      <c r="P1112">
        <f t="shared" si="115"/>
        <v>2005.9931553241249</v>
      </c>
      <c r="Q1112">
        <f t="shared" si="113"/>
        <v>2005</v>
      </c>
      <c r="R1112" s="25">
        <f t="shared" si="111"/>
        <v>34058.62222222222</v>
      </c>
      <c r="S1112" s="25">
        <f t="shared" si="112"/>
        <v>0</v>
      </c>
      <c r="W1112">
        <f>IF(AND(P1112&gt;='World Hubbert'!$N$9,P1111&lt;'World Hubbert'!$N$9),'Data 1'!M1112,0)</f>
        <v>0</v>
      </c>
      <c r="X1112">
        <f>IF(AND(P1112&gt;='World Hubbert'!$P$9,P1111&lt;'World Hubbert'!$P$9),'Data 1'!M1112,0)</f>
        <v>0</v>
      </c>
    </row>
    <row r="1113" spans="13:24">
      <c r="M1113">
        <f t="shared" si="110"/>
        <v>1110</v>
      </c>
      <c r="N1113">
        <f>MAX('World Hubbert'!$N$17*(1-(M1113/'World Hubbert'!$N$18))*M1113,0)</f>
        <v>34.04</v>
      </c>
      <c r="O1113">
        <f t="shared" si="114"/>
        <v>2.9377203290246769E-2</v>
      </c>
      <c r="P1113">
        <f t="shared" si="115"/>
        <v>2006.0225325274153</v>
      </c>
      <c r="Q1113">
        <f t="shared" si="113"/>
        <v>2006</v>
      </c>
      <c r="R1113" s="25">
        <f t="shared" si="111"/>
        <v>34040</v>
      </c>
      <c r="S1113" s="25">
        <f t="shared" si="112"/>
        <v>0</v>
      </c>
      <c r="W1113">
        <f>IF(AND(P1113&gt;='World Hubbert'!$N$9,P1112&lt;'World Hubbert'!$N$9),'Data 1'!M1113,0)</f>
        <v>0</v>
      </c>
      <c r="X1113">
        <f>IF(AND(P1113&gt;='World Hubbert'!$P$9,P1112&lt;'World Hubbert'!$P$9),'Data 1'!M1113,0)</f>
        <v>0</v>
      </c>
    </row>
    <row r="1114" spans="13:24">
      <c r="M1114">
        <f t="shared" si="110"/>
        <v>1111</v>
      </c>
      <c r="N1114">
        <f>MAX('World Hubbert'!$N$17*(1-(M1114/'World Hubbert'!$N$18))*M1114,0)</f>
        <v>34.02128888888889</v>
      </c>
      <c r="O1114">
        <f t="shared" si="114"/>
        <v>2.9393360235878449E-2</v>
      </c>
      <c r="P1114">
        <f t="shared" si="115"/>
        <v>2006.0519258876511</v>
      </c>
      <c r="Q1114">
        <f t="shared" si="113"/>
        <v>2006</v>
      </c>
      <c r="R1114" s="25">
        <f t="shared" si="111"/>
        <v>34021.288888888892</v>
      </c>
      <c r="S1114" s="25">
        <f t="shared" si="112"/>
        <v>0</v>
      </c>
      <c r="W1114">
        <f>IF(AND(P1114&gt;='World Hubbert'!$N$9,P1113&lt;'World Hubbert'!$N$9),'Data 1'!M1114,0)</f>
        <v>0</v>
      </c>
      <c r="X1114">
        <f>IF(AND(P1114&gt;='World Hubbert'!$P$9,P1113&lt;'World Hubbert'!$P$9),'Data 1'!M1114,0)</f>
        <v>0</v>
      </c>
    </row>
    <row r="1115" spans="13:24">
      <c r="M1115">
        <f t="shared" si="110"/>
        <v>1112</v>
      </c>
      <c r="N1115">
        <f>MAX('World Hubbert'!$N$17*(1-(M1115/'World Hubbert'!$N$18))*M1115,0)</f>
        <v>34.002488888888891</v>
      </c>
      <c r="O1115">
        <f t="shared" si="114"/>
        <v>2.9409611845407392E-2</v>
      </c>
      <c r="P1115">
        <f t="shared" si="115"/>
        <v>2006.0813354994966</v>
      </c>
      <c r="Q1115">
        <f t="shared" si="113"/>
        <v>2006</v>
      </c>
      <c r="R1115" s="25">
        <f t="shared" si="111"/>
        <v>34002.488888888889</v>
      </c>
      <c r="S1115" s="25">
        <f t="shared" si="112"/>
        <v>0</v>
      </c>
      <c r="W1115">
        <f>IF(AND(P1115&gt;='World Hubbert'!$N$9,P1114&lt;'World Hubbert'!$N$9),'Data 1'!M1115,0)</f>
        <v>0</v>
      </c>
      <c r="X1115">
        <f>IF(AND(P1115&gt;='World Hubbert'!$P$9,P1114&lt;'World Hubbert'!$P$9),'Data 1'!M1115,0)</f>
        <v>0</v>
      </c>
    </row>
    <row r="1116" spans="13:24">
      <c r="M1116">
        <f t="shared" si="110"/>
        <v>1113</v>
      </c>
      <c r="N1116">
        <f>MAX('World Hubbert'!$N$17*(1-(M1116/'World Hubbert'!$N$18))*M1116,0)</f>
        <v>33.983600000000003</v>
      </c>
      <c r="O1116">
        <f t="shared" si="114"/>
        <v>2.9425958403465197E-2</v>
      </c>
      <c r="P1116">
        <f t="shared" si="115"/>
        <v>2006.1107614579</v>
      </c>
      <c r="Q1116">
        <f t="shared" si="113"/>
        <v>2006</v>
      </c>
      <c r="R1116" s="25">
        <f t="shared" si="111"/>
        <v>33983.600000000006</v>
      </c>
      <c r="S1116" s="25">
        <f t="shared" si="112"/>
        <v>0</v>
      </c>
      <c r="W1116">
        <f>IF(AND(P1116&gt;='World Hubbert'!$N$9,P1115&lt;'World Hubbert'!$N$9),'Data 1'!M1116,0)</f>
        <v>0</v>
      </c>
      <c r="X1116">
        <f>IF(AND(P1116&gt;='World Hubbert'!$P$9,P1115&lt;'World Hubbert'!$P$9),'Data 1'!M1116,0)</f>
        <v>0</v>
      </c>
    </row>
    <row r="1117" spans="13:24">
      <c r="M1117">
        <f t="shared" si="110"/>
        <v>1114</v>
      </c>
      <c r="N1117">
        <f>MAX('World Hubbert'!$N$17*(1-(M1117/'World Hubbert'!$N$18))*M1117,0)</f>
        <v>33.964622222222218</v>
      </c>
      <c r="O1117">
        <f t="shared" si="114"/>
        <v>2.9442400196806093E-2</v>
      </c>
      <c r="P1117">
        <f t="shared" si="115"/>
        <v>2006.1402038580968</v>
      </c>
      <c r="Q1117">
        <f t="shared" si="113"/>
        <v>2006</v>
      </c>
      <c r="R1117" s="25">
        <f t="shared" si="111"/>
        <v>33964.62222222222</v>
      </c>
      <c r="S1117" s="25">
        <f t="shared" si="112"/>
        <v>0</v>
      </c>
      <c r="W1117">
        <f>IF(AND(P1117&gt;='World Hubbert'!$N$9,P1116&lt;'World Hubbert'!$N$9),'Data 1'!M1117,0)</f>
        <v>0</v>
      </c>
      <c r="X1117">
        <f>IF(AND(P1117&gt;='World Hubbert'!$P$9,P1116&lt;'World Hubbert'!$P$9),'Data 1'!M1117,0)</f>
        <v>0</v>
      </c>
    </row>
    <row r="1118" spans="13:24">
      <c r="M1118">
        <f t="shared" si="110"/>
        <v>1115</v>
      </c>
      <c r="N1118">
        <f>MAX('World Hubbert'!$N$17*(1-(M1118/'World Hubbert'!$N$18))*M1118,0)</f>
        <v>33.945555555555558</v>
      </c>
      <c r="O1118">
        <f t="shared" si="114"/>
        <v>2.9458937514320317E-2</v>
      </c>
      <c r="P1118">
        <f t="shared" si="115"/>
        <v>2006.1696627956112</v>
      </c>
      <c r="Q1118">
        <f t="shared" si="113"/>
        <v>2006</v>
      </c>
      <c r="R1118" s="25">
        <f t="shared" si="111"/>
        <v>33945.555555555555</v>
      </c>
      <c r="S1118" s="25">
        <f t="shared" si="112"/>
        <v>0</v>
      </c>
      <c r="W1118">
        <f>IF(AND(P1118&gt;='World Hubbert'!$N$9,P1117&lt;'World Hubbert'!$N$9),'Data 1'!M1118,0)</f>
        <v>0</v>
      </c>
      <c r="X1118">
        <f>IF(AND(P1118&gt;='World Hubbert'!$P$9,P1117&lt;'World Hubbert'!$P$9),'Data 1'!M1118,0)</f>
        <v>0</v>
      </c>
    </row>
    <row r="1119" spans="13:24">
      <c r="M1119">
        <f t="shared" si="110"/>
        <v>1116</v>
      </c>
      <c r="N1119">
        <f>MAX('World Hubbert'!$N$17*(1-(M1119/'World Hubbert'!$N$18))*M1119,0)</f>
        <v>33.926400000000001</v>
      </c>
      <c r="O1119">
        <f t="shared" si="114"/>
        <v>2.9475570647047727E-2</v>
      </c>
      <c r="P1119">
        <f t="shared" si="115"/>
        <v>2006.1991383662582</v>
      </c>
      <c r="Q1119">
        <f t="shared" si="113"/>
        <v>2006</v>
      </c>
      <c r="R1119" s="25">
        <f t="shared" si="111"/>
        <v>33926.400000000001</v>
      </c>
      <c r="S1119" s="25">
        <f t="shared" si="112"/>
        <v>0</v>
      </c>
      <c r="W1119">
        <f>IF(AND(P1119&gt;='World Hubbert'!$N$9,P1118&lt;'World Hubbert'!$N$9),'Data 1'!M1119,0)</f>
        <v>0</v>
      </c>
      <c r="X1119">
        <f>IF(AND(P1119&gt;='World Hubbert'!$P$9,P1118&lt;'World Hubbert'!$P$9),'Data 1'!M1119,0)</f>
        <v>0</v>
      </c>
    </row>
    <row r="1120" spans="13:24">
      <c r="M1120">
        <f t="shared" si="110"/>
        <v>1117</v>
      </c>
      <c r="N1120">
        <f>MAX('World Hubbert'!$N$17*(1-(M1120/'World Hubbert'!$N$18))*M1120,0)</f>
        <v>33.907155555555562</v>
      </c>
      <c r="O1120">
        <f t="shared" si="114"/>
        <v>2.9492299888191409E-2</v>
      </c>
      <c r="P1120">
        <f t="shared" si="115"/>
        <v>2006.2286306661465</v>
      </c>
      <c r="Q1120">
        <f t="shared" si="113"/>
        <v>2006</v>
      </c>
      <c r="R1120" s="25">
        <f t="shared" si="111"/>
        <v>33907.155555555561</v>
      </c>
      <c r="S1120" s="25">
        <f t="shared" si="112"/>
        <v>0</v>
      </c>
      <c r="W1120">
        <f>IF(AND(P1120&gt;='World Hubbert'!$N$9,P1119&lt;'World Hubbert'!$N$9),'Data 1'!M1120,0)</f>
        <v>0</v>
      </c>
      <c r="X1120">
        <f>IF(AND(P1120&gt;='World Hubbert'!$P$9,P1119&lt;'World Hubbert'!$P$9),'Data 1'!M1120,0)</f>
        <v>0</v>
      </c>
    </row>
    <row r="1121" spans="13:24">
      <c r="M1121">
        <f t="shared" si="110"/>
        <v>1118</v>
      </c>
      <c r="N1121">
        <f>MAX('World Hubbert'!$N$17*(1-(M1121/'World Hubbert'!$N$18))*M1121,0)</f>
        <v>33.887822222222226</v>
      </c>
      <c r="O1121">
        <f t="shared" si="114"/>
        <v>2.9509125533131533E-2</v>
      </c>
      <c r="P1121">
        <f t="shared" si="115"/>
        <v>2006.2581397916797</v>
      </c>
      <c r="Q1121">
        <f t="shared" si="113"/>
        <v>2006</v>
      </c>
      <c r="R1121" s="25">
        <f t="shared" si="111"/>
        <v>33887.822222222225</v>
      </c>
      <c r="S1121" s="25">
        <f t="shared" si="112"/>
        <v>0</v>
      </c>
      <c r="W1121">
        <f>IF(AND(P1121&gt;='World Hubbert'!$N$9,P1120&lt;'World Hubbert'!$N$9),'Data 1'!M1121,0)</f>
        <v>0</v>
      </c>
      <c r="X1121">
        <f>IF(AND(P1121&gt;='World Hubbert'!$P$9,P1120&lt;'World Hubbert'!$P$9),'Data 1'!M1121,0)</f>
        <v>0</v>
      </c>
    </row>
    <row r="1122" spans="13:24">
      <c r="M1122">
        <f t="shared" si="110"/>
        <v>1119</v>
      </c>
      <c r="N1122">
        <f>MAX('World Hubbert'!$N$17*(1-(M1122/'World Hubbert'!$N$18))*M1122,0)</f>
        <v>33.868399999999994</v>
      </c>
      <c r="O1122">
        <f t="shared" si="114"/>
        <v>2.9526047879439247E-2</v>
      </c>
      <c r="P1122">
        <f t="shared" si="115"/>
        <v>2006.2876658395592</v>
      </c>
      <c r="Q1122">
        <f t="shared" si="113"/>
        <v>2006</v>
      </c>
      <c r="R1122" s="25">
        <f t="shared" si="111"/>
        <v>33868.399999999994</v>
      </c>
      <c r="S1122" s="25">
        <f t="shared" si="112"/>
        <v>0</v>
      </c>
      <c r="W1122">
        <f>IF(AND(P1122&gt;='World Hubbert'!$N$9,P1121&lt;'World Hubbert'!$N$9),'Data 1'!M1122,0)</f>
        <v>0</v>
      </c>
      <c r="X1122">
        <f>IF(AND(P1122&gt;='World Hubbert'!$P$9,P1121&lt;'World Hubbert'!$P$9),'Data 1'!M1122,0)</f>
        <v>0</v>
      </c>
    </row>
    <row r="1123" spans="13:24">
      <c r="M1123">
        <f t="shared" si="110"/>
        <v>1120</v>
      </c>
      <c r="N1123">
        <f>MAX('World Hubbert'!$N$17*(1-(M1123/'World Hubbert'!$N$18))*M1123,0)</f>
        <v>33.848888888888887</v>
      </c>
      <c r="O1123">
        <f t="shared" si="114"/>
        <v>2.9543067226890759E-2</v>
      </c>
      <c r="P1123">
        <f t="shared" si="115"/>
        <v>2006.3172089067862</v>
      </c>
      <c r="Q1123">
        <f t="shared" si="113"/>
        <v>2006</v>
      </c>
      <c r="R1123" s="25">
        <f t="shared" si="111"/>
        <v>33848.888888888883</v>
      </c>
      <c r="S1123" s="25">
        <f t="shared" si="112"/>
        <v>0</v>
      </c>
      <c r="W1123">
        <f>IF(AND(P1123&gt;='World Hubbert'!$N$9,P1122&lt;'World Hubbert'!$N$9),'Data 1'!M1123,0)</f>
        <v>0</v>
      </c>
      <c r="X1123">
        <f>IF(AND(P1123&gt;='World Hubbert'!$P$9,P1122&lt;'World Hubbert'!$P$9),'Data 1'!M1123,0)</f>
        <v>0</v>
      </c>
    </row>
    <row r="1124" spans="13:24">
      <c r="M1124">
        <f t="shared" si="110"/>
        <v>1121</v>
      </c>
      <c r="N1124">
        <f>MAX('World Hubbert'!$N$17*(1-(M1124/'World Hubbert'!$N$18))*M1124,0)</f>
        <v>33.82928888888889</v>
      </c>
      <c r="O1124">
        <f t="shared" si="114"/>
        <v>2.9560183877481577E-2</v>
      </c>
      <c r="P1124">
        <f t="shared" si="115"/>
        <v>2006.3467690906637</v>
      </c>
      <c r="Q1124">
        <f t="shared" si="113"/>
        <v>2006</v>
      </c>
      <c r="R1124" s="25">
        <f t="shared" si="111"/>
        <v>33829.288888888892</v>
      </c>
      <c r="S1124" s="25">
        <f t="shared" si="112"/>
        <v>0</v>
      </c>
      <c r="W1124">
        <f>IF(AND(P1124&gt;='World Hubbert'!$N$9,P1123&lt;'World Hubbert'!$N$9),'Data 1'!M1124,0)</f>
        <v>0</v>
      </c>
      <c r="X1124">
        <f>IF(AND(P1124&gt;='World Hubbert'!$P$9,P1123&lt;'World Hubbert'!$P$9),'Data 1'!M1124,0)</f>
        <v>0</v>
      </c>
    </row>
    <row r="1125" spans="13:24">
      <c r="M1125">
        <f t="shared" si="110"/>
        <v>1122</v>
      </c>
      <c r="N1125">
        <f>MAX('World Hubbert'!$N$17*(1-(M1125/'World Hubbert'!$N$18))*M1125,0)</f>
        <v>33.809600000000003</v>
      </c>
      <c r="O1125">
        <f t="shared" si="114"/>
        <v>2.957739813544082E-2</v>
      </c>
      <c r="P1125">
        <f t="shared" si="115"/>
        <v>2006.3763464887991</v>
      </c>
      <c r="Q1125">
        <f t="shared" si="113"/>
        <v>2006</v>
      </c>
      <c r="R1125" s="25">
        <f t="shared" si="111"/>
        <v>33809.600000000006</v>
      </c>
      <c r="S1125" s="25">
        <f t="shared" si="112"/>
        <v>0</v>
      </c>
      <c r="W1125">
        <f>IF(AND(P1125&gt;='World Hubbert'!$N$9,P1124&lt;'World Hubbert'!$N$9),'Data 1'!M1125,0)</f>
        <v>0</v>
      </c>
      <c r="X1125">
        <f>IF(AND(P1125&gt;='World Hubbert'!$P$9,P1124&lt;'World Hubbert'!$P$9),'Data 1'!M1125,0)</f>
        <v>0</v>
      </c>
    </row>
    <row r="1126" spans="13:24">
      <c r="M1126">
        <f t="shared" si="110"/>
        <v>1123</v>
      </c>
      <c r="N1126">
        <f>MAX('World Hubbert'!$N$17*(1-(M1126/'World Hubbert'!$N$18))*M1126,0)</f>
        <v>33.78982222222222</v>
      </c>
      <c r="O1126">
        <f t="shared" si="114"/>
        <v>2.9594710307245708E-2</v>
      </c>
      <c r="P1126">
        <f t="shared" si="115"/>
        <v>2006.4059411991063</v>
      </c>
      <c r="Q1126">
        <f t="shared" si="113"/>
        <v>2006</v>
      </c>
      <c r="R1126" s="25">
        <f t="shared" si="111"/>
        <v>33789.822222222218</v>
      </c>
      <c r="S1126" s="25">
        <f t="shared" si="112"/>
        <v>0</v>
      </c>
      <c r="W1126">
        <f>IF(AND(P1126&gt;='World Hubbert'!$N$9,P1125&lt;'World Hubbert'!$N$9),'Data 1'!M1126,0)</f>
        <v>0</v>
      </c>
      <c r="X1126">
        <f>IF(AND(P1126&gt;='World Hubbert'!$P$9,P1125&lt;'World Hubbert'!$P$9),'Data 1'!M1126,0)</f>
        <v>0</v>
      </c>
    </row>
    <row r="1127" spans="13:24">
      <c r="M1127">
        <f t="shared" si="110"/>
        <v>1124</v>
      </c>
      <c r="N1127">
        <f>MAX('World Hubbert'!$N$17*(1-(M1127/'World Hubbert'!$N$18))*M1127,0)</f>
        <v>33.769955555555555</v>
      </c>
      <c r="O1127">
        <f t="shared" si="114"/>
        <v>2.9612120701636168E-2</v>
      </c>
      <c r="P1127">
        <f t="shared" si="115"/>
        <v>2006.4355533198079</v>
      </c>
      <c r="Q1127">
        <f t="shared" si="113"/>
        <v>2006</v>
      </c>
      <c r="R1127" s="25">
        <f t="shared" si="111"/>
        <v>33769.955555555556</v>
      </c>
      <c r="S1127" s="25">
        <f t="shared" si="112"/>
        <v>0</v>
      </c>
      <c r="W1127">
        <f>IF(AND(P1127&gt;='World Hubbert'!$N$9,P1126&lt;'World Hubbert'!$N$9),'Data 1'!M1127,0)</f>
        <v>0</v>
      </c>
      <c r="X1127">
        <f>IF(AND(P1127&gt;='World Hubbert'!$P$9,P1126&lt;'World Hubbert'!$P$9),'Data 1'!M1127,0)</f>
        <v>0</v>
      </c>
    </row>
    <row r="1128" spans="13:24">
      <c r="M1128">
        <f t="shared" si="110"/>
        <v>1125</v>
      </c>
      <c r="N1128">
        <f>MAX('World Hubbert'!$N$17*(1-(M1128/'World Hubbert'!$N$18))*M1128,0)</f>
        <v>33.75</v>
      </c>
      <c r="O1128">
        <f t="shared" si="114"/>
        <v>2.9629629629629631E-2</v>
      </c>
      <c r="P1128">
        <f t="shared" si="115"/>
        <v>2006.4651829494376</v>
      </c>
      <c r="Q1128">
        <f t="shared" si="113"/>
        <v>2006</v>
      </c>
      <c r="R1128" s="25">
        <f t="shared" si="111"/>
        <v>33750</v>
      </c>
      <c r="S1128" s="25">
        <f t="shared" si="112"/>
        <v>0</v>
      </c>
      <c r="W1128">
        <f>IF(AND(P1128&gt;='World Hubbert'!$N$9,P1127&lt;'World Hubbert'!$N$9),'Data 1'!M1128,0)</f>
        <v>0</v>
      </c>
      <c r="X1128">
        <f>IF(AND(P1128&gt;='World Hubbert'!$P$9,P1127&lt;'World Hubbert'!$P$9),'Data 1'!M1128,0)</f>
        <v>0</v>
      </c>
    </row>
    <row r="1129" spans="13:24">
      <c r="M1129">
        <f t="shared" si="110"/>
        <v>1126</v>
      </c>
      <c r="N1129">
        <f>MAX('World Hubbert'!$N$17*(1-(M1129/'World Hubbert'!$N$18))*M1129,0)</f>
        <v>33.729955555555556</v>
      </c>
      <c r="O1129">
        <f t="shared" si="114"/>
        <v>2.9647237404535894E-2</v>
      </c>
      <c r="P1129">
        <f t="shared" si="115"/>
        <v>2006.4948301868421</v>
      </c>
      <c r="Q1129">
        <f t="shared" si="113"/>
        <v>2006</v>
      </c>
      <c r="R1129" s="25">
        <f t="shared" si="111"/>
        <v>33729.955555555556</v>
      </c>
      <c r="S1129" s="25">
        <f t="shared" si="112"/>
        <v>0</v>
      </c>
      <c r="W1129">
        <f>IF(AND(P1129&gt;='World Hubbert'!$N$9,P1128&lt;'World Hubbert'!$N$9),'Data 1'!M1129,0)</f>
        <v>0</v>
      </c>
      <c r="X1129">
        <f>IF(AND(P1129&gt;='World Hubbert'!$P$9,P1128&lt;'World Hubbert'!$P$9),'Data 1'!M1129,0)</f>
        <v>0</v>
      </c>
    </row>
    <row r="1130" spans="13:24">
      <c r="M1130">
        <f t="shared" si="110"/>
        <v>1127</v>
      </c>
      <c r="N1130">
        <f>MAX('World Hubbert'!$N$17*(1-(M1130/'World Hubbert'!$N$18))*M1130,0)</f>
        <v>33.709822222222229</v>
      </c>
      <c r="O1130">
        <f t="shared" si="114"/>
        <v>2.9664944341972199E-2</v>
      </c>
      <c r="P1130">
        <f t="shared" si="115"/>
        <v>2006.524495131184</v>
      </c>
      <c r="Q1130">
        <f t="shared" si="113"/>
        <v>2006</v>
      </c>
      <c r="R1130" s="25">
        <f t="shared" si="111"/>
        <v>33709.822222222232</v>
      </c>
      <c r="S1130" s="25">
        <f t="shared" si="112"/>
        <v>0</v>
      </c>
      <c r="W1130">
        <f>IF(AND(P1130&gt;='World Hubbert'!$N$9,P1129&lt;'World Hubbert'!$N$9),'Data 1'!M1130,0)</f>
        <v>0</v>
      </c>
      <c r="X1130">
        <f>IF(AND(P1130&gt;='World Hubbert'!$P$9,P1129&lt;'World Hubbert'!$P$9),'Data 1'!M1130,0)</f>
        <v>0</v>
      </c>
    </row>
    <row r="1131" spans="13:24">
      <c r="M1131">
        <f t="shared" si="110"/>
        <v>1128</v>
      </c>
      <c r="N1131">
        <f>MAX('World Hubbert'!$N$17*(1-(M1131/'World Hubbert'!$N$18))*M1131,0)</f>
        <v>33.689599999999999</v>
      </c>
      <c r="O1131">
        <f t="shared" si="114"/>
        <v>2.9682750759878421E-2</v>
      </c>
      <c r="P1131">
        <f t="shared" si="115"/>
        <v>2006.5541778819438</v>
      </c>
      <c r="Q1131">
        <f t="shared" si="113"/>
        <v>2006</v>
      </c>
      <c r="R1131" s="25">
        <f t="shared" si="111"/>
        <v>33689.599999999999</v>
      </c>
      <c r="S1131" s="25">
        <f t="shared" si="112"/>
        <v>0</v>
      </c>
      <c r="W1131">
        <f>IF(AND(P1131&gt;='World Hubbert'!$N$9,P1130&lt;'World Hubbert'!$N$9),'Data 1'!M1131,0)</f>
        <v>0</v>
      </c>
      <c r="X1131">
        <f>IF(AND(P1131&gt;='World Hubbert'!$P$9,P1130&lt;'World Hubbert'!$P$9),'Data 1'!M1131,0)</f>
        <v>0</v>
      </c>
    </row>
    <row r="1132" spans="13:24">
      <c r="M1132">
        <f t="shared" si="110"/>
        <v>1129</v>
      </c>
      <c r="N1132">
        <f>MAX('World Hubbert'!$N$17*(1-(M1132/'World Hubbert'!$N$18))*M1132,0)</f>
        <v>33.669288888888886</v>
      </c>
      <c r="O1132">
        <f t="shared" si="114"/>
        <v>2.9700656978532369E-2</v>
      </c>
      <c r="P1132">
        <f t="shared" si="115"/>
        <v>2006.5838785389224</v>
      </c>
      <c r="Q1132">
        <f t="shared" si="113"/>
        <v>2006</v>
      </c>
      <c r="R1132" s="25">
        <f t="shared" si="111"/>
        <v>33669.288888888885</v>
      </c>
      <c r="S1132" s="25">
        <f t="shared" si="112"/>
        <v>0</v>
      </c>
      <c r="W1132">
        <f>IF(AND(P1132&gt;='World Hubbert'!$N$9,P1131&lt;'World Hubbert'!$N$9),'Data 1'!M1132,0)</f>
        <v>0</v>
      </c>
      <c r="X1132">
        <f>IF(AND(P1132&gt;='World Hubbert'!$P$9,P1131&lt;'World Hubbert'!$P$9),'Data 1'!M1132,0)</f>
        <v>0</v>
      </c>
    </row>
    <row r="1133" spans="13:24">
      <c r="M1133">
        <f t="shared" si="110"/>
        <v>1130</v>
      </c>
      <c r="N1133">
        <f>MAX('World Hubbert'!$N$17*(1-(M1133/'World Hubbert'!$N$18))*M1133,0)</f>
        <v>33.648888888888891</v>
      </c>
      <c r="O1133">
        <f t="shared" si="114"/>
        <v>2.9718663320565313E-2</v>
      </c>
      <c r="P1133">
        <f t="shared" si="115"/>
        <v>2006.613597202243</v>
      </c>
      <c r="Q1133">
        <f t="shared" si="113"/>
        <v>2006</v>
      </c>
      <c r="R1133" s="25">
        <f t="shared" si="111"/>
        <v>33648.888888888891</v>
      </c>
      <c r="S1133" s="25">
        <f t="shared" si="112"/>
        <v>0</v>
      </c>
      <c r="W1133">
        <f>IF(AND(P1133&gt;='World Hubbert'!$N$9,P1132&lt;'World Hubbert'!$N$9),'Data 1'!M1133,0)</f>
        <v>0</v>
      </c>
      <c r="X1133">
        <f>IF(AND(P1133&gt;='World Hubbert'!$P$9,P1132&lt;'World Hubbert'!$P$9),'Data 1'!M1133,0)</f>
        <v>0</v>
      </c>
    </row>
    <row r="1134" spans="13:24">
      <c r="M1134">
        <f t="shared" si="110"/>
        <v>1131</v>
      </c>
      <c r="N1134">
        <f>MAX('World Hubbert'!$N$17*(1-(M1134/'World Hubbert'!$N$18))*M1134,0)</f>
        <v>33.628400000000006</v>
      </c>
      <c r="O1134">
        <f t="shared" si="114"/>
        <v>2.9736770110977622E-2</v>
      </c>
      <c r="P1134">
        <f t="shared" si="115"/>
        <v>2006.643333972354</v>
      </c>
      <c r="Q1134">
        <f t="shared" si="113"/>
        <v>2006</v>
      </c>
      <c r="R1134" s="25">
        <f t="shared" si="111"/>
        <v>33628.400000000009</v>
      </c>
      <c r="S1134" s="25">
        <f t="shared" si="112"/>
        <v>0</v>
      </c>
      <c r="W1134">
        <f>IF(AND(P1134&gt;='World Hubbert'!$N$9,P1133&lt;'World Hubbert'!$N$9),'Data 1'!M1134,0)</f>
        <v>0</v>
      </c>
      <c r="X1134">
        <f>IF(AND(P1134&gt;='World Hubbert'!$P$9,P1133&lt;'World Hubbert'!$P$9),'Data 1'!M1134,0)</f>
        <v>0</v>
      </c>
    </row>
    <row r="1135" spans="13:24">
      <c r="M1135">
        <f t="shared" si="110"/>
        <v>1132</v>
      </c>
      <c r="N1135">
        <f>MAX('World Hubbert'!$N$17*(1-(M1135/'World Hubbert'!$N$18))*M1135,0)</f>
        <v>33.607822222222218</v>
      </c>
      <c r="O1135">
        <f t="shared" si="114"/>
        <v>2.9754977677154529E-2</v>
      </c>
      <c r="P1135">
        <f t="shared" si="115"/>
        <v>2006.6730889500311</v>
      </c>
      <c r="Q1135">
        <f t="shared" si="113"/>
        <v>2006</v>
      </c>
      <c r="R1135" s="25">
        <f t="shared" si="111"/>
        <v>33607.822222222218</v>
      </c>
      <c r="S1135" s="25">
        <f t="shared" si="112"/>
        <v>0</v>
      </c>
      <c r="W1135">
        <f>IF(AND(P1135&gt;='World Hubbert'!$N$9,P1134&lt;'World Hubbert'!$N$9),'Data 1'!M1135,0)</f>
        <v>0</v>
      </c>
      <c r="X1135">
        <f>IF(AND(P1135&gt;='World Hubbert'!$P$9,P1134&lt;'World Hubbert'!$P$9),'Data 1'!M1135,0)</f>
        <v>0</v>
      </c>
    </row>
    <row r="1136" spans="13:24">
      <c r="M1136">
        <f t="shared" si="110"/>
        <v>1133</v>
      </c>
      <c r="N1136">
        <f>MAX('World Hubbert'!$N$17*(1-(M1136/'World Hubbert'!$N$18))*M1136,0)</f>
        <v>33.587155555555555</v>
      </c>
      <c r="O1136">
        <f t="shared" si="114"/>
        <v>2.9773286348882048E-2</v>
      </c>
      <c r="P1136">
        <f t="shared" si="115"/>
        <v>2006.70286223638</v>
      </c>
      <c r="Q1136">
        <f t="shared" si="113"/>
        <v>2006</v>
      </c>
      <c r="R1136" s="25">
        <f t="shared" si="111"/>
        <v>33587.155555555553</v>
      </c>
      <c r="S1136" s="25">
        <f t="shared" si="112"/>
        <v>0</v>
      </c>
      <c r="W1136">
        <f>IF(AND(P1136&gt;='World Hubbert'!$N$9,P1135&lt;'World Hubbert'!$N$9),'Data 1'!M1136,0)</f>
        <v>0</v>
      </c>
      <c r="X1136">
        <f>IF(AND(P1136&gt;='World Hubbert'!$P$9,P1135&lt;'World Hubbert'!$P$9),'Data 1'!M1136,0)</f>
        <v>0</v>
      </c>
    </row>
    <row r="1137" spans="13:24">
      <c r="M1137">
        <f t="shared" si="110"/>
        <v>1134</v>
      </c>
      <c r="N1137">
        <f>MAX('World Hubbert'!$N$17*(1-(M1137/'World Hubbert'!$N$18))*M1137,0)</f>
        <v>33.566400000000002</v>
      </c>
      <c r="O1137">
        <f t="shared" si="114"/>
        <v>2.9791696458363125E-2</v>
      </c>
      <c r="P1137">
        <f t="shared" si="115"/>
        <v>2006.7326539328385</v>
      </c>
      <c r="Q1137">
        <f t="shared" si="113"/>
        <v>2006</v>
      </c>
      <c r="R1137" s="25">
        <f t="shared" si="111"/>
        <v>33566.400000000001</v>
      </c>
      <c r="S1137" s="25">
        <f t="shared" si="112"/>
        <v>0</v>
      </c>
      <c r="W1137">
        <f>IF(AND(P1137&gt;='World Hubbert'!$N$9,P1136&lt;'World Hubbert'!$N$9),'Data 1'!M1137,0)</f>
        <v>0</v>
      </c>
      <c r="X1137">
        <f>IF(AND(P1137&gt;='World Hubbert'!$P$9,P1136&lt;'World Hubbert'!$P$9),'Data 1'!M1137,0)</f>
        <v>0</v>
      </c>
    </row>
    <row r="1138" spans="13:24">
      <c r="M1138">
        <f t="shared" si="110"/>
        <v>1135</v>
      </c>
      <c r="N1138">
        <f>MAX('World Hubbert'!$N$17*(1-(M1138/'World Hubbert'!$N$18))*M1138,0)</f>
        <v>33.545555555555559</v>
      </c>
      <c r="O1138">
        <f t="shared" si="114"/>
        <v>2.9810208340233842E-2</v>
      </c>
      <c r="P1138">
        <f t="shared" si="115"/>
        <v>2006.7624641411787</v>
      </c>
      <c r="Q1138">
        <f t="shared" si="113"/>
        <v>2006</v>
      </c>
      <c r="R1138" s="25">
        <f t="shared" si="111"/>
        <v>33545.555555555562</v>
      </c>
      <c r="S1138" s="25">
        <f t="shared" si="112"/>
        <v>0</v>
      </c>
      <c r="W1138">
        <f>IF(AND(P1138&gt;='World Hubbert'!$N$9,P1137&lt;'World Hubbert'!$N$9),'Data 1'!M1138,0)</f>
        <v>0</v>
      </c>
      <c r="X1138">
        <f>IF(AND(P1138&gt;='World Hubbert'!$P$9,P1137&lt;'World Hubbert'!$P$9),'Data 1'!M1138,0)</f>
        <v>0</v>
      </c>
    </row>
    <row r="1139" spans="13:24">
      <c r="M1139">
        <f t="shared" si="110"/>
        <v>1136</v>
      </c>
      <c r="N1139">
        <f>MAX('World Hubbert'!$N$17*(1-(M1139/'World Hubbert'!$N$18))*M1139,0)</f>
        <v>33.524622222222227</v>
      </c>
      <c r="O1139">
        <f t="shared" si="114"/>
        <v>2.9828822331579834E-2</v>
      </c>
      <c r="P1139">
        <f t="shared" si="115"/>
        <v>2006.7922929635104</v>
      </c>
      <c r="Q1139">
        <f t="shared" si="113"/>
        <v>2006</v>
      </c>
      <c r="R1139" s="25">
        <f t="shared" si="111"/>
        <v>33524.622222222228</v>
      </c>
      <c r="S1139" s="25">
        <f t="shared" si="112"/>
        <v>0</v>
      </c>
      <c r="W1139">
        <f>IF(AND(P1139&gt;='World Hubbert'!$N$9,P1138&lt;'World Hubbert'!$N$9),'Data 1'!M1139,0)</f>
        <v>0</v>
      </c>
      <c r="X1139">
        <f>IF(AND(P1139&gt;='World Hubbert'!$P$9,P1138&lt;'World Hubbert'!$P$9),'Data 1'!M1139,0)</f>
        <v>0</v>
      </c>
    </row>
    <row r="1140" spans="13:24">
      <c r="M1140">
        <f t="shared" si="110"/>
        <v>1137</v>
      </c>
      <c r="N1140">
        <f>MAX('World Hubbert'!$N$17*(1-(M1140/'World Hubbert'!$N$18))*M1140,0)</f>
        <v>33.503599999999999</v>
      </c>
      <c r="O1140">
        <f t="shared" si="114"/>
        <v>2.9847538771952866E-2</v>
      </c>
      <c r="P1140">
        <f t="shared" si="115"/>
        <v>2006.8221405022823</v>
      </c>
      <c r="Q1140">
        <f t="shared" si="113"/>
        <v>2006</v>
      </c>
      <c r="R1140" s="25">
        <f t="shared" si="111"/>
        <v>33503.599999999999</v>
      </c>
      <c r="S1140" s="25">
        <f t="shared" si="112"/>
        <v>0</v>
      </c>
      <c r="W1140">
        <f>IF(AND(P1140&gt;='World Hubbert'!$N$9,P1139&lt;'World Hubbert'!$N$9),'Data 1'!M1140,0)</f>
        <v>0</v>
      </c>
      <c r="X1140">
        <f>IF(AND(P1140&gt;='World Hubbert'!$P$9,P1139&lt;'World Hubbert'!$P$9),'Data 1'!M1140,0)</f>
        <v>0</v>
      </c>
    </row>
    <row r="1141" spans="13:24">
      <c r="M1141">
        <f t="shared" si="110"/>
        <v>1138</v>
      </c>
      <c r="N1141">
        <f>MAX('World Hubbert'!$N$17*(1-(M1141/'World Hubbert'!$N$18))*M1141,0)</f>
        <v>33.482488888888888</v>
      </c>
      <c r="O1141">
        <f t="shared" si="114"/>
        <v>2.9866358003387508E-2</v>
      </c>
      <c r="P1141">
        <f t="shared" si="115"/>
        <v>2006.8520068602857</v>
      </c>
      <c r="Q1141">
        <f t="shared" si="113"/>
        <v>2006</v>
      </c>
      <c r="R1141" s="25">
        <f t="shared" si="111"/>
        <v>33482.488888888889</v>
      </c>
      <c r="S1141" s="25">
        <f t="shared" si="112"/>
        <v>0</v>
      </c>
      <c r="W1141">
        <f>IF(AND(P1141&gt;='World Hubbert'!$N$9,P1140&lt;'World Hubbert'!$N$9),'Data 1'!M1141,0)</f>
        <v>0</v>
      </c>
      <c r="X1141">
        <f>IF(AND(P1141&gt;='World Hubbert'!$P$9,P1140&lt;'World Hubbert'!$P$9),'Data 1'!M1141,0)</f>
        <v>0</v>
      </c>
    </row>
    <row r="1142" spans="13:24">
      <c r="M1142">
        <f t="shared" si="110"/>
        <v>1139</v>
      </c>
      <c r="N1142">
        <f>MAX('World Hubbert'!$N$17*(1-(M1142/'World Hubbert'!$N$18))*M1142,0)</f>
        <v>33.461288888888895</v>
      </c>
      <c r="O1142">
        <f t="shared" si="114"/>
        <v>2.9885280370418082E-2</v>
      </c>
      <c r="P1142">
        <f t="shared" si="115"/>
        <v>2006.881892140656</v>
      </c>
      <c r="Q1142">
        <f t="shared" si="113"/>
        <v>2006</v>
      </c>
      <c r="R1142" s="25">
        <f t="shared" si="111"/>
        <v>33461.288888888892</v>
      </c>
      <c r="S1142" s="25">
        <f t="shared" si="112"/>
        <v>0</v>
      </c>
      <c r="W1142">
        <f>IF(AND(P1142&gt;='World Hubbert'!$N$9,P1141&lt;'World Hubbert'!$N$9),'Data 1'!M1142,0)</f>
        <v>0</v>
      </c>
      <c r="X1142">
        <f>IF(AND(P1142&gt;='World Hubbert'!$P$9,P1141&lt;'World Hubbert'!$P$9),'Data 1'!M1142,0)</f>
        <v>0</v>
      </c>
    </row>
    <row r="1143" spans="13:24">
      <c r="M1143">
        <f t="shared" ref="M1143:M1206" si="116">M1142+1</f>
        <v>1140</v>
      </c>
      <c r="N1143">
        <f>MAX('World Hubbert'!$N$17*(1-(M1143/'World Hubbert'!$N$18))*M1143,0)</f>
        <v>33.440000000000005</v>
      </c>
      <c r="O1143">
        <f t="shared" si="114"/>
        <v>2.990430622009569E-2</v>
      </c>
      <c r="P1143">
        <f t="shared" si="115"/>
        <v>2006.911796446876</v>
      </c>
      <c r="Q1143">
        <f t="shared" si="113"/>
        <v>2006</v>
      </c>
      <c r="R1143" s="25">
        <f t="shared" ref="R1143:R1206" si="117">IF(N1143&gt;0,N1143*1000,0)</f>
        <v>33440.000000000007</v>
      </c>
      <c r="S1143" s="25">
        <f t="shared" ref="S1143:S1206" si="118">IF(R1143=$T$6,Q1143,0)</f>
        <v>0</v>
      </c>
      <c r="W1143">
        <f>IF(AND(P1143&gt;='World Hubbert'!$N$9,P1142&lt;'World Hubbert'!$N$9),'Data 1'!M1143,0)</f>
        <v>0</v>
      </c>
      <c r="X1143">
        <f>IF(AND(P1143&gt;='World Hubbert'!$P$9,P1142&lt;'World Hubbert'!$P$9),'Data 1'!M1143,0)</f>
        <v>0</v>
      </c>
    </row>
    <row r="1144" spans="13:24">
      <c r="M1144">
        <f t="shared" si="116"/>
        <v>1141</v>
      </c>
      <c r="N1144">
        <f>MAX('World Hubbert'!$N$17*(1-(M1144/'World Hubbert'!$N$18))*M1144,0)</f>
        <v>33.418622222222226</v>
      </c>
      <c r="O1144">
        <f t="shared" si="114"/>
        <v>2.9923435902005399E-2</v>
      </c>
      <c r="P1144">
        <f t="shared" si="115"/>
        <v>2006.941719882778</v>
      </c>
      <c r="Q1144">
        <f t="shared" si="113"/>
        <v>2006</v>
      </c>
      <c r="R1144" s="25">
        <f t="shared" si="117"/>
        <v>33418.622222222228</v>
      </c>
      <c r="S1144" s="25">
        <f t="shared" si="118"/>
        <v>0</v>
      </c>
      <c r="W1144">
        <f>IF(AND(P1144&gt;='World Hubbert'!$N$9,P1143&lt;'World Hubbert'!$N$9),'Data 1'!M1144,0)</f>
        <v>0</v>
      </c>
      <c r="X1144">
        <f>IF(AND(P1144&gt;='World Hubbert'!$P$9,P1143&lt;'World Hubbert'!$P$9),'Data 1'!M1144,0)</f>
        <v>0</v>
      </c>
    </row>
    <row r="1145" spans="13:24">
      <c r="M1145">
        <f t="shared" si="116"/>
        <v>1142</v>
      </c>
      <c r="N1145">
        <f>MAX('World Hubbert'!$N$17*(1-(M1145/'World Hubbert'!$N$18))*M1145,0)</f>
        <v>33.39715555555555</v>
      </c>
      <c r="O1145">
        <f t="shared" si="114"/>
        <v>2.9942669768283664E-2</v>
      </c>
      <c r="P1145">
        <f t="shared" si="115"/>
        <v>2006.9716625525464</v>
      </c>
      <c r="Q1145">
        <f t="shared" si="113"/>
        <v>2006</v>
      </c>
      <c r="R1145" s="25">
        <f t="shared" si="117"/>
        <v>33397.155555555553</v>
      </c>
      <c r="S1145" s="25">
        <f t="shared" si="118"/>
        <v>0</v>
      </c>
      <c r="W1145">
        <f>IF(AND(P1145&gt;='World Hubbert'!$N$9,P1144&lt;'World Hubbert'!$N$9),'Data 1'!M1145,0)</f>
        <v>0</v>
      </c>
      <c r="X1145">
        <f>IF(AND(P1145&gt;='World Hubbert'!$P$9,P1144&lt;'World Hubbert'!$P$9),'Data 1'!M1145,0)</f>
        <v>0</v>
      </c>
    </row>
    <row r="1146" spans="13:24">
      <c r="M1146">
        <f t="shared" si="116"/>
        <v>1143</v>
      </c>
      <c r="N1146">
        <f>MAX('World Hubbert'!$N$17*(1-(M1146/'World Hubbert'!$N$18))*M1146,0)</f>
        <v>33.375599999999999</v>
      </c>
      <c r="O1146">
        <f t="shared" si="114"/>
        <v>2.996200817363583E-2</v>
      </c>
      <c r="P1146">
        <f t="shared" si="115"/>
        <v>2007.0016245607201</v>
      </c>
      <c r="Q1146">
        <f t="shared" si="113"/>
        <v>2007</v>
      </c>
      <c r="R1146" s="25">
        <f t="shared" si="117"/>
        <v>33375.599999999999</v>
      </c>
      <c r="S1146" s="25">
        <f t="shared" si="118"/>
        <v>0</v>
      </c>
      <c r="W1146">
        <f>IF(AND(P1146&gt;='World Hubbert'!$N$9,P1145&lt;'World Hubbert'!$N$9),'Data 1'!M1146,0)</f>
        <v>0</v>
      </c>
      <c r="X1146">
        <f>IF(AND(P1146&gt;='World Hubbert'!$P$9,P1145&lt;'World Hubbert'!$P$9),'Data 1'!M1146,0)</f>
        <v>0</v>
      </c>
    </row>
    <row r="1147" spans="13:24">
      <c r="M1147">
        <f t="shared" si="116"/>
        <v>1144</v>
      </c>
      <c r="N1147">
        <f>MAX('World Hubbert'!$N$17*(1-(M1147/'World Hubbert'!$N$18))*M1147,0)</f>
        <v>33.353955555555558</v>
      </c>
      <c r="O1147">
        <f t="shared" si="114"/>
        <v>2.9981451475353912E-2</v>
      </c>
      <c r="P1147">
        <f t="shared" si="115"/>
        <v>2007.0316060121954</v>
      </c>
      <c r="Q1147">
        <f t="shared" si="113"/>
        <v>2007</v>
      </c>
      <c r="R1147" s="25">
        <f t="shared" si="117"/>
        <v>33353.955555555556</v>
      </c>
      <c r="S1147" s="25">
        <f t="shared" si="118"/>
        <v>0</v>
      </c>
      <c r="W1147">
        <f>IF(AND(P1147&gt;='World Hubbert'!$N$9,P1146&lt;'World Hubbert'!$N$9),'Data 1'!M1147,0)</f>
        <v>0</v>
      </c>
      <c r="X1147">
        <f>IF(AND(P1147&gt;='World Hubbert'!$P$9,P1146&lt;'World Hubbert'!$P$9),'Data 1'!M1147,0)</f>
        <v>0</v>
      </c>
    </row>
    <row r="1148" spans="13:24">
      <c r="M1148">
        <f t="shared" si="116"/>
        <v>1145</v>
      </c>
      <c r="N1148">
        <f>MAX('World Hubbert'!$N$17*(1-(M1148/'World Hubbert'!$N$18))*M1148,0)</f>
        <v>33.332222222222228</v>
      </c>
      <c r="O1148">
        <f t="shared" si="114"/>
        <v>3.0001000033334439E-2</v>
      </c>
      <c r="P1148">
        <f t="shared" si="115"/>
        <v>2007.0616070122287</v>
      </c>
      <c r="Q1148">
        <f t="shared" si="113"/>
        <v>2007</v>
      </c>
      <c r="R1148" s="25">
        <f t="shared" si="117"/>
        <v>33332.222222222226</v>
      </c>
      <c r="S1148" s="25">
        <f t="shared" si="118"/>
        <v>0</v>
      </c>
      <c r="W1148">
        <f>IF(AND(P1148&gt;='World Hubbert'!$N$9,P1147&lt;'World Hubbert'!$N$9),'Data 1'!M1148,0)</f>
        <v>0</v>
      </c>
      <c r="X1148">
        <f>IF(AND(P1148&gt;='World Hubbert'!$P$9,P1147&lt;'World Hubbert'!$P$9),'Data 1'!M1148,0)</f>
        <v>0</v>
      </c>
    </row>
    <row r="1149" spans="13:24">
      <c r="M1149">
        <f t="shared" si="116"/>
        <v>1146</v>
      </c>
      <c r="N1149">
        <f>MAX('World Hubbert'!$N$17*(1-(M1149/'World Hubbert'!$N$18))*M1149,0)</f>
        <v>33.310399999999994</v>
      </c>
      <c r="O1149">
        <f t="shared" si="114"/>
        <v>3.0020654210096552E-2</v>
      </c>
      <c r="P1149">
        <f t="shared" si="115"/>
        <v>2007.0916276664389</v>
      </c>
      <c r="Q1149">
        <f t="shared" si="113"/>
        <v>2007</v>
      </c>
      <c r="R1149" s="25">
        <f t="shared" si="117"/>
        <v>33310.399999999994</v>
      </c>
      <c r="S1149" s="25">
        <f t="shared" si="118"/>
        <v>0</v>
      </c>
      <c r="W1149">
        <f>IF(AND(P1149&gt;='World Hubbert'!$N$9,P1148&lt;'World Hubbert'!$N$9),'Data 1'!M1149,0)</f>
        <v>0</v>
      </c>
      <c r="X1149">
        <f>IF(AND(P1149&gt;='World Hubbert'!$P$9,P1148&lt;'World Hubbert'!$P$9),'Data 1'!M1149,0)</f>
        <v>0</v>
      </c>
    </row>
    <row r="1150" spans="13:24">
      <c r="M1150">
        <f t="shared" si="116"/>
        <v>1147</v>
      </c>
      <c r="N1150">
        <f>MAX('World Hubbert'!$N$17*(1-(M1150/'World Hubbert'!$N$18))*M1150,0)</f>
        <v>33.288488888888885</v>
      </c>
      <c r="O1150">
        <f t="shared" si="114"/>
        <v>3.0040414370800187E-2</v>
      </c>
      <c r="P1150">
        <f t="shared" si="115"/>
        <v>2007.1216680808097</v>
      </c>
      <c r="Q1150">
        <f t="shared" si="113"/>
        <v>2007</v>
      </c>
      <c r="R1150" s="25">
        <f t="shared" si="117"/>
        <v>33288.488888888882</v>
      </c>
      <c r="S1150" s="25">
        <f t="shared" si="118"/>
        <v>0</v>
      </c>
      <c r="W1150">
        <f>IF(AND(P1150&gt;='World Hubbert'!$N$9,P1149&lt;'World Hubbert'!$N$9),'Data 1'!M1150,0)</f>
        <v>0</v>
      </c>
      <c r="X1150">
        <f>IF(AND(P1150&gt;='World Hubbert'!$P$9,P1149&lt;'World Hubbert'!$P$9),'Data 1'!M1150,0)</f>
        <v>0</v>
      </c>
    </row>
    <row r="1151" spans="13:24">
      <c r="M1151">
        <f t="shared" si="116"/>
        <v>1148</v>
      </c>
      <c r="N1151">
        <f>MAX('World Hubbert'!$N$17*(1-(M1151/'World Hubbert'!$N$18))*M1151,0)</f>
        <v>33.266488888888894</v>
      </c>
      <c r="O1151">
        <f t="shared" si="114"/>
        <v>3.0060280883264567E-2</v>
      </c>
      <c r="P1151">
        <f t="shared" si="115"/>
        <v>2007.1517283616929</v>
      </c>
      <c r="Q1151">
        <f t="shared" si="113"/>
        <v>2007</v>
      </c>
      <c r="R1151" s="25">
        <f t="shared" si="117"/>
        <v>33266.488888888896</v>
      </c>
      <c r="S1151" s="25">
        <f t="shared" si="118"/>
        <v>0</v>
      </c>
      <c r="W1151">
        <f>IF(AND(P1151&gt;='World Hubbert'!$N$9,P1150&lt;'World Hubbert'!$N$9),'Data 1'!M1151,0)</f>
        <v>0</v>
      </c>
      <c r="X1151">
        <f>IF(AND(P1151&gt;='World Hubbert'!$P$9,P1150&lt;'World Hubbert'!$P$9),'Data 1'!M1151,0)</f>
        <v>0</v>
      </c>
    </row>
    <row r="1152" spans="13:24">
      <c r="M1152">
        <f t="shared" si="116"/>
        <v>1149</v>
      </c>
      <c r="N1152">
        <f>MAX('World Hubbert'!$N$17*(1-(M1152/'World Hubbert'!$N$18))*M1152,0)</f>
        <v>33.244399999999999</v>
      </c>
      <c r="O1152">
        <f t="shared" si="114"/>
        <v>3.0080254117986791E-2</v>
      </c>
      <c r="P1152">
        <f t="shared" si="115"/>
        <v>2007.181808615811</v>
      </c>
      <c r="Q1152">
        <f t="shared" si="113"/>
        <v>2007</v>
      </c>
      <c r="R1152" s="25">
        <f t="shared" si="117"/>
        <v>33244.400000000001</v>
      </c>
      <c r="S1152" s="25">
        <f t="shared" si="118"/>
        <v>0</v>
      </c>
      <c r="W1152">
        <f>IF(AND(P1152&gt;='World Hubbert'!$N$9,P1151&lt;'World Hubbert'!$N$9),'Data 1'!M1152,0)</f>
        <v>0</v>
      </c>
      <c r="X1152">
        <f>IF(AND(P1152&gt;='World Hubbert'!$P$9,P1151&lt;'World Hubbert'!$P$9),'Data 1'!M1152,0)</f>
        <v>0</v>
      </c>
    </row>
    <row r="1153" spans="13:24">
      <c r="M1153">
        <f t="shared" si="116"/>
        <v>1150</v>
      </c>
      <c r="N1153">
        <f>MAX('World Hubbert'!$N$17*(1-(M1153/'World Hubbert'!$N$18))*M1153,0)</f>
        <v>33.222222222222229</v>
      </c>
      <c r="O1153">
        <f t="shared" si="114"/>
        <v>3.0100334448160529E-2</v>
      </c>
      <c r="P1153">
        <f t="shared" si="115"/>
        <v>2007.2119089502592</v>
      </c>
      <c r="Q1153">
        <f t="shared" si="113"/>
        <v>2007</v>
      </c>
      <c r="R1153" s="25">
        <f t="shared" si="117"/>
        <v>33222.222222222226</v>
      </c>
      <c r="S1153" s="25">
        <f t="shared" si="118"/>
        <v>0</v>
      </c>
      <c r="W1153">
        <f>IF(AND(P1153&gt;='World Hubbert'!$N$9,P1152&lt;'World Hubbert'!$N$9),'Data 1'!M1153,0)</f>
        <v>0</v>
      </c>
      <c r="X1153">
        <f>IF(AND(P1153&gt;='World Hubbert'!$P$9,P1152&lt;'World Hubbert'!$P$9),'Data 1'!M1153,0)</f>
        <v>0</v>
      </c>
    </row>
    <row r="1154" spans="13:24">
      <c r="M1154">
        <f t="shared" si="116"/>
        <v>1151</v>
      </c>
      <c r="N1154">
        <f>MAX('World Hubbert'!$N$17*(1-(M1154/'World Hubbert'!$N$18))*M1154,0)</f>
        <v>33.199955555555555</v>
      </c>
      <c r="O1154">
        <f t="shared" si="114"/>
        <v>3.0120522249695116E-2</v>
      </c>
      <c r="P1154">
        <f t="shared" si="115"/>
        <v>2007.2420294725089</v>
      </c>
      <c r="Q1154">
        <f t="shared" si="113"/>
        <v>2007</v>
      </c>
      <c r="R1154" s="25">
        <f t="shared" si="117"/>
        <v>33199.955555555556</v>
      </c>
      <c r="S1154" s="25">
        <f t="shared" si="118"/>
        <v>0</v>
      </c>
      <c r="W1154">
        <f>IF(AND(P1154&gt;='World Hubbert'!$N$9,P1153&lt;'World Hubbert'!$N$9),'Data 1'!M1154,0)</f>
        <v>0</v>
      </c>
      <c r="X1154">
        <f>IF(AND(P1154&gt;='World Hubbert'!$P$9,P1153&lt;'World Hubbert'!$P$9),'Data 1'!M1154,0)</f>
        <v>0</v>
      </c>
    </row>
    <row r="1155" spans="13:24">
      <c r="M1155">
        <f t="shared" si="116"/>
        <v>1152</v>
      </c>
      <c r="N1155">
        <f>MAX('World Hubbert'!$N$17*(1-(M1155/'World Hubbert'!$N$18))*M1155,0)</f>
        <v>33.177599999999998</v>
      </c>
      <c r="O1155">
        <f t="shared" si="114"/>
        <v>3.014081790123457E-2</v>
      </c>
      <c r="P1155">
        <f t="shared" si="115"/>
        <v>2007.27217029041</v>
      </c>
      <c r="Q1155">
        <f t="shared" si="113"/>
        <v>2007</v>
      </c>
      <c r="R1155" s="25">
        <f t="shared" si="117"/>
        <v>33177.599999999999</v>
      </c>
      <c r="S1155" s="25">
        <f t="shared" si="118"/>
        <v>0</v>
      </c>
      <c r="W1155">
        <f>IF(AND(P1155&gt;='World Hubbert'!$N$9,P1154&lt;'World Hubbert'!$N$9),'Data 1'!M1155,0)</f>
        <v>0</v>
      </c>
      <c r="X1155">
        <f>IF(AND(P1155&gt;='World Hubbert'!$P$9,P1154&lt;'World Hubbert'!$P$9),'Data 1'!M1155,0)</f>
        <v>0</v>
      </c>
    </row>
    <row r="1156" spans="13:24">
      <c r="M1156">
        <f t="shared" si="116"/>
        <v>1153</v>
      </c>
      <c r="N1156">
        <f>MAX('World Hubbert'!$N$17*(1-(M1156/'World Hubbert'!$N$18))*M1156,0)</f>
        <v>33.155155555555559</v>
      </c>
      <c r="O1156">
        <f t="shared" si="114"/>
        <v>3.0161221784177017E-2</v>
      </c>
      <c r="P1156">
        <f t="shared" si="115"/>
        <v>2007.3023315121943</v>
      </c>
      <c r="Q1156">
        <f t="shared" si="113"/>
        <v>2007</v>
      </c>
      <c r="R1156" s="25">
        <f t="shared" si="117"/>
        <v>33155.155555555561</v>
      </c>
      <c r="S1156" s="25">
        <f t="shared" si="118"/>
        <v>0</v>
      </c>
      <c r="W1156">
        <f>IF(AND(P1156&gt;='World Hubbert'!$N$9,P1155&lt;'World Hubbert'!$N$9),'Data 1'!M1156,0)</f>
        <v>0</v>
      </c>
      <c r="X1156">
        <f>IF(AND(P1156&gt;='World Hubbert'!$P$9,P1155&lt;'World Hubbert'!$P$9),'Data 1'!M1156,0)</f>
        <v>0</v>
      </c>
    </row>
    <row r="1157" spans="13:24">
      <c r="M1157">
        <f t="shared" si="116"/>
        <v>1154</v>
      </c>
      <c r="N1157">
        <f>MAX('World Hubbert'!$N$17*(1-(M1157/'World Hubbert'!$N$18))*M1157,0)</f>
        <v>33.132622222222224</v>
      </c>
      <c r="O1157">
        <f t="shared" si="114"/>
        <v>3.0181734282694193E-2</v>
      </c>
      <c r="P1157">
        <f t="shared" si="115"/>
        <v>2007.332513246477</v>
      </c>
      <c r="Q1157">
        <f t="shared" ref="Q1157:Q1220" si="119">INT(P1157)</f>
        <v>2007</v>
      </c>
      <c r="R1157" s="25">
        <f t="shared" si="117"/>
        <v>33132.622222222228</v>
      </c>
      <c r="S1157" s="25">
        <f t="shared" si="118"/>
        <v>0</v>
      </c>
      <c r="W1157">
        <f>IF(AND(P1157&gt;='World Hubbert'!$N$9,P1156&lt;'World Hubbert'!$N$9),'Data 1'!M1157,0)</f>
        <v>0</v>
      </c>
      <c r="X1157">
        <f>IF(AND(P1157&gt;='World Hubbert'!$P$9,P1156&lt;'World Hubbert'!$P$9),'Data 1'!M1157,0)</f>
        <v>0</v>
      </c>
    </row>
    <row r="1158" spans="13:24">
      <c r="M1158">
        <f t="shared" si="116"/>
        <v>1155</v>
      </c>
      <c r="N1158">
        <f>MAX('World Hubbert'!$N$17*(1-(M1158/'World Hubbert'!$N$18))*M1158,0)</f>
        <v>33.11</v>
      </c>
      <c r="O1158">
        <f t="shared" si="114"/>
        <v>3.0202355783751134E-2</v>
      </c>
      <c r="P1158">
        <f t="shared" si="115"/>
        <v>2007.3627156022608</v>
      </c>
      <c r="Q1158">
        <f t="shared" si="119"/>
        <v>2007</v>
      </c>
      <c r="R1158" s="25">
        <f t="shared" si="117"/>
        <v>33110</v>
      </c>
      <c r="S1158" s="25">
        <f t="shared" si="118"/>
        <v>0</v>
      </c>
      <c r="W1158">
        <f>IF(AND(P1158&gt;='World Hubbert'!$N$9,P1157&lt;'World Hubbert'!$N$9),'Data 1'!M1158,0)</f>
        <v>0</v>
      </c>
      <c r="X1158">
        <f>IF(AND(P1158&gt;='World Hubbert'!$P$9,P1157&lt;'World Hubbert'!$P$9),'Data 1'!M1158,0)</f>
        <v>0</v>
      </c>
    </row>
    <row r="1159" spans="13:24">
      <c r="M1159">
        <f t="shared" si="116"/>
        <v>1156</v>
      </c>
      <c r="N1159">
        <f>MAX('World Hubbert'!$N$17*(1-(M1159/'World Hubbert'!$N$18))*M1159,0)</f>
        <v>33.087288888888885</v>
      </c>
      <c r="O1159">
        <f t="shared" si="114"/>
        <v>3.0223086677126098E-2</v>
      </c>
      <c r="P1159">
        <f t="shared" si="115"/>
        <v>2007.3929386889379</v>
      </c>
      <c r="Q1159">
        <f t="shared" si="119"/>
        <v>2007</v>
      </c>
      <c r="R1159" s="25">
        <f t="shared" si="117"/>
        <v>33087.288888888885</v>
      </c>
      <c r="S1159" s="25">
        <f t="shared" si="118"/>
        <v>0</v>
      </c>
      <c r="W1159">
        <f>IF(AND(P1159&gt;='World Hubbert'!$N$9,P1158&lt;'World Hubbert'!$N$9),'Data 1'!M1159,0)</f>
        <v>0</v>
      </c>
      <c r="X1159">
        <f>IF(AND(P1159&gt;='World Hubbert'!$P$9,P1158&lt;'World Hubbert'!$P$9),'Data 1'!M1159,0)</f>
        <v>0</v>
      </c>
    </row>
    <row r="1160" spans="13:24">
      <c r="M1160">
        <f t="shared" si="116"/>
        <v>1157</v>
      </c>
      <c r="N1160">
        <f>MAX('World Hubbert'!$N$17*(1-(M1160/'World Hubbert'!$N$18))*M1160,0)</f>
        <v>33.064488888888889</v>
      </c>
      <c r="O1160">
        <f t="shared" si="114"/>
        <v>3.0243927355430668E-2</v>
      </c>
      <c r="P1160">
        <f t="shared" si="115"/>
        <v>2007.4231826162934</v>
      </c>
      <c r="Q1160">
        <f t="shared" si="119"/>
        <v>2007</v>
      </c>
      <c r="R1160" s="25">
        <f t="shared" si="117"/>
        <v>33064.488888888889</v>
      </c>
      <c r="S1160" s="25">
        <f t="shared" si="118"/>
        <v>0</v>
      </c>
      <c r="W1160">
        <f>IF(AND(P1160&gt;='World Hubbert'!$N$9,P1159&lt;'World Hubbert'!$N$9),'Data 1'!M1160,0)</f>
        <v>0</v>
      </c>
      <c r="X1160">
        <f>IF(AND(P1160&gt;='World Hubbert'!$P$9,P1159&lt;'World Hubbert'!$P$9),'Data 1'!M1160,0)</f>
        <v>0</v>
      </c>
    </row>
    <row r="1161" spans="13:24">
      <c r="M1161">
        <f t="shared" si="116"/>
        <v>1158</v>
      </c>
      <c r="N1161">
        <f>MAX('World Hubbert'!$N$17*(1-(M1161/'World Hubbert'!$N$18))*M1161,0)</f>
        <v>33.041600000000003</v>
      </c>
      <c r="O1161">
        <f t="shared" si="114"/>
        <v>3.0264878214130063E-2</v>
      </c>
      <c r="P1161">
        <f t="shared" si="115"/>
        <v>2007.4534474945076</v>
      </c>
      <c r="Q1161">
        <f t="shared" si="119"/>
        <v>2007</v>
      </c>
      <c r="R1161" s="25">
        <f t="shared" si="117"/>
        <v>33041.600000000006</v>
      </c>
      <c r="S1161" s="25">
        <f t="shared" si="118"/>
        <v>0</v>
      </c>
      <c r="W1161">
        <f>IF(AND(P1161&gt;='World Hubbert'!$N$9,P1160&lt;'World Hubbert'!$N$9),'Data 1'!M1161,0)</f>
        <v>0</v>
      </c>
      <c r="X1161">
        <f>IF(AND(P1161&gt;='World Hubbert'!$P$9,P1160&lt;'World Hubbert'!$P$9),'Data 1'!M1161,0)</f>
        <v>0</v>
      </c>
    </row>
    <row r="1162" spans="13:24">
      <c r="M1162">
        <f t="shared" si="116"/>
        <v>1159</v>
      </c>
      <c r="N1162">
        <f>MAX('World Hubbert'!$N$17*(1-(M1162/'World Hubbert'!$N$18))*M1162,0)</f>
        <v>33.018622222222227</v>
      </c>
      <c r="O1162">
        <f t="shared" si="114"/>
        <v>3.0285939651563624E-2</v>
      </c>
      <c r="P1162">
        <f t="shared" si="115"/>
        <v>2007.4837334341591</v>
      </c>
      <c r="Q1162">
        <f t="shared" si="119"/>
        <v>2007</v>
      </c>
      <c r="R1162" s="25">
        <f t="shared" si="117"/>
        <v>33018.622222222228</v>
      </c>
      <c r="S1162" s="25">
        <f t="shared" si="118"/>
        <v>0</v>
      </c>
      <c r="W1162">
        <f>IF(AND(P1162&gt;='World Hubbert'!$N$9,P1161&lt;'World Hubbert'!$N$9),'Data 1'!M1162,0)</f>
        <v>0</v>
      </c>
      <c r="X1162">
        <f>IF(AND(P1162&gt;='World Hubbert'!$P$9,P1161&lt;'World Hubbert'!$P$9),'Data 1'!M1162,0)</f>
        <v>0</v>
      </c>
    </row>
    <row r="1163" spans="13:24">
      <c r="M1163">
        <f t="shared" si="116"/>
        <v>1160</v>
      </c>
      <c r="N1163">
        <f>MAX('World Hubbert'!$N$17*(1-(M1163/'World Hubbert'!$N$18))*M1163,0)</f>
        <v>32.995555555555555</v>
      </c>
      <c r="O1163">
        <f t="shared" si="114"/>
        <v>3.0307112068965518E-2</v>
      </c>
      <c r="P1163">
        <f t="shared" si="115"/>
        <v>2007.5140405462282</v>
      </c>
      <c r="Q1163">
        <f t="shared" si="119"/>
        <v>2007</v>
      </c>
      <c r="R1163" s="25">
        <f t="shared" si="117"/>
        <v>32995.555555555555</v>
      </c>
      <c r="S1163" s="25">
        <f t="shared" si="118"/>
        <v>0</v>
      </c>
      <c r="W1163">
        <f>IF(AND(P1163&gt;='World Hubbert'!$N$9,P1162&lt;'World Hubbert'!$N$9),'Data 1'!M1163,0)</f>
        <v>0</v>
      </c>
      <c r="X1163">
        <f>IF(AND(P1163&gt;='World Hubbert'!$P$9,P1162&lt;'World Hubbert'!$P$9),'Data 1'!M1163,0)</f>
        <v>0</v>
      </c>
    </row>
    <row r="1164" spans="13:24">
      <c r="M1164">
        <f t="shared" si="116"/>
        <v>1161</v>
      </c>
      <c r="N1164">
        <f>MAX('World Hubbert'!$N$17*(1-(M1164/'World Hubbert'!$N$18))*M1164,0)</f>
        <v>32.9724</v>
      </c>
      <c r="O1164">
        <f t="shared" si="114"/>
        <v>3.0328395870485619E-2</v>
      </c>
      <c r="P1164">
        <f t="shared" si="115"/>
        <v>2007.5443689420988</v>
      </c>
      <c r="Q1164">
        <f t="shared" si="119"/>
        <v>2007</v>
      </c>
      <c r="R1164" s="25">
        <f t="shared" si="117"/>
        <v>32972.400000000001</v>
      </c>
      <c r="S1164" s="25">
        <f t="shared" si="118"/>
        <v>0</v>
      </c>
      <c r="W1164">
        <f>IF(AND(P1164&gt;='World Hubbert'!$N$9,P1163&lt;'World Hubbert'!$N$9),'Data 1'!M1164,0)</f>
        <v>0</v>
      </c>
      <c r="X1164">
        <f>IF(AND(P1164&gt;='World Hubbert'!$P$9,P1163&lt;'World Hubbert'!$P$9),'Data 1'!M1164,0)</f>
        <v>0</v>
      </c>
    </row>
    <row r="1165" spans="13:24">
      <c r="M1165">
        <f t="shared" si="116"/>
        <v>1162</v>
      </c>
      <c r="N1165">
        <f>MAX('World Hubbert'!$N$17*(1-(M1165/'World Hubbert'!$N$18))*M1165,0)</f>
        <v>32.949155555555556</v>
      </c>
      <c r="O1165">
        <f t="shared" si="114"/>
        <v>3.0349791463210655E-2</v>
      </c>
      <c r="P1165">
        <f t="shared" si="115"/>
        <v>2007.5747187335621</v>
      </c>
      <c r="Q1165">
        <f t="shared" si="119"/>
        <v>2007</v>
      </c>
      <c r="R1165" s="25">
        <f t="shared" si="117"/>
        <v>32949.155555555553</v>
      </c>
      <c r="S1165" s="25">
        <f t="shared" si="118"/>
        <v>0</v>
      </c>
      <c r="W1165">
        <f>IF(AND(P1165&gt;='World Hubbert'!$N$9,P1164&lt;'World Hubbert'!$N$9),'Data 1'!M1165,0)</f>
        <v>0</v>
      </c>
      <c r="X1165">
        <f>IF(AND(P1165&gt;='World Hubbert'!$P$9,P1164&lt;'World Hubbert'!$P$9),'Data 1'!M1165,0)</f>
        <v>0</v>
      </c>
    </row>
    <row r="1166" spans="13:24">
      <c r="M1166">
        <f t="shared" si="116"/>
        <v>1163</v>
      </c>
      <c r="N1166">
        <f>MAX('World Hubbert'!$N$17*(1-(M1166/'World Hubbert'!$N$18))*M1166,0)</f>
        <v>32.925822222222223</v>
      </c>
      <c r="O1166">
        <f t="shared" si="114"/>
        <v>3.037129925718551E-2</v>
      </c>
      <c r="P1166">
        <f t="shared" si="115"/>
        <v>2007.6050900328194</v>
      </c>
      <c r="Q1166">
        <f t="shared" si="119"/>
        <v>2007</v>
      </c>
      <c r="R1166" s="25">
        <f t="shared" si="117"/>
        <v>32925.822222222225</v>
      </c>
      <c r="S1166" s="25">
        <f t="shared" si="118"/>
        <v>0</v>
      </c>
      <c r="W1166">
        <f>IF(AND(P1166&gt;='World Hubbert'!$N$9,P1165&lt;'World Hubbert'!$N$9),'Data 1'!M1166,0)</f>
        <v>0</v>
      </c>
      <c r="X1166">
        <f>IF(AND(P1166&gt;='World Hubbert'!$P$9,P1165&lt;'World Hubbert'!$P$9),'Data 1'!M1166,0)</f>
        <v>0</v>
      </c>
    </row>
    <row r="1167" spans="13:24">
      <c r="M1167">
        <f t="shared" si="116"/>
        <v>1164</v>
      </c>
      <c r="N1167">
        <f>MAX('World Hubbert'!$N$17*(1-(M1167/'World Hubbert'!$N$18))*M1167,0)</f>
        <v>32.902400000000007</v>
      </c>
      <c r="O1167">
        <f t="shared" si="114"/>
        <v>3.0392919665434733E-2</v>
      </c>
      <c r="P1167">
        <f t="shared" si="115"/>
        <v>2007.6354829524848</v>
      </c>
      <c r="Q1167">
        <f t="shared" si="119"/>
        <v>2007</v>
      </c>
      <c r="R1167" s="25">
        <f t="shared" si="117"/>
        <v>32902.400000000009</v>
      </c>
      <c r="S1167" s="25">
        <f t="shared" si="118"/>
        <v>0</v>
      </c>
      <c r="W1167">
        <f>IF(AND(P1167&gt;='World Hubbert'!$N$9,P1166&lt;'World Hubbert'!$N$9),'Data 1'!M1167,0)</f>
        <v>0</v>
      </c>
      <c r="X1167">
        <f>IF(AND(P1167&gt;='World Hubbert'!$P$9,P1166&lt;'World Hubbert'!$P$9),'Data 1'!M1167,0)</f>
        <v>0</v>
      </c>
    </row>
    <row r="1168" spans="13:24">
      <c r="M1168">
        <f t="shared" si="116"/>
        <v>1165</v>
      </c>
      <c r="N1168">
        <f>MAX('World Hubbert'!$N$17*(1-(M1168/'World Hubbert'!$N$18))*M1168,0)</f>
        <v>32.878888888888888</v>
      </c>
      <c r="O1168">
        <f t="shared" si="114"/>
        <v>3.0414653103984321E-2</v>
      </c>
      <c r="P1168">
        <f t="shared" si="115"/>
        <v>2007.6658976055887</v>
      </c>
      <c r="Q1168">
        <f t="shared" si="119"/>
        <v>2007</v>
      </c>
      <c r="R1168" s="25">
        <f t="shared" si="117"/>
        <v>32878.888888888891</v>
      </c>
      <c r="S1168" s="25">
        <f t="shared" si="118"/>
        <v>0</v>
      </c>
      <c r="W1168">
        <f>IF(AND(P1168&gt;='World Hubbert'!$N$9,P1167&lt;'World Hubbert'!$N$9),'Data 1'!M1168,0)</f>
        <v>0</v>
      </c>
      <c r="X1168">
        <f>IF(AND(P1168&gt;='World Hubbert'!$P$9,P1167&lt;'World Hubbert'!$P$9),'Data 1'!M1168,0)</f>
        <v>0</v>
      </c>
    </row>
    <row r="1169" spans="13:24">
      <c r="M1169">
        <f t="shared" si="116"/>
        <v>1166</v>
      </c>
      <c r="N1169">
        <f>MAX('World Hubbert'!$N$17*(1-(M1169/'World Hubbert'!$N$18))*M1169,0)</f>
        <v>32.855288888888886</v>
      </c>
      <c r="O1169">
        <f t="shared" si="114"/>
        <v>3.0436499991883602E-2</v>
      </c>
      <c r="P1169">
        <f t="shared" si="115"/>
        <v>2007.6963341055807</v>
      </c>
      <c r="Q1169">
        <f t="shared" si="119"/>
        <v>2007</v>
      </c>
      <c r="R1169" s="25">
        <f t="shared" si="117"/>
        <v>32855.288888888885</v>
      </c>
      <c r="S1169" s="25">
        <f t="shared" si="118"/>
        <v>0</v>
      </c>
      <c r="W1169">
        <f>IF(AND(P1169&gt;='World Hubbert'!$N$9,P1168&lt;'World Hubbert'!$N$9),'Data 1'!M1169,0)</f>
        <v>0</v>
      </c>
      <c r="X1169">
        <f>IF(AND(P1169&gt;='World Hubbert'!$P$9,P1168&lt;'World Hubbert'!$P$9),'Data 1'!M1169,0)</f>
        <v>0</v>
      </c>
    </row>
    <row r="1170" spans="13:24">
      <c r="M1170">
        <f t="shared" si="116"/>
        <v>1167</v>
      </c>
      <c r="N1170">
        <f>MAX('World Hubbert'!$N$17*(1-(M1170/'World Hubbert'!$N$18))*M1170,0)</f>
        <v>32.831600000000002</v>
      </c>
      <c r="O1170">
        <f t="shared" si="114"/>
        <v>3.0458460751227476E-2</v>
      </c>
      <c r="P1170">
        <f t="shared" si="115"/>
        <v>2007.7267925663321</v>
      </c>
      <c r="Q1170">
        <f t="shared" si="119"/>
        <v>2007</v>
      </c>
      <c r="R1170" s="25">
        <f t="shared" si="117"/>
        <v>32831.599999999999</v>
      </c>
      <c r="S1170" s="25">
        <f t="shared" si="118"/>
        <v>0</v>
      </c>
      <c r="W1170">
        <f>IF(AND(P1170&gt;='World Hubbert'!$N$9,P1169&lt;'World Hubbert'!$N$9),'Data 1'!M1170,0)</f>
        <v>0</v>
      </c>
      <c r="X1170">
        <f>IF(AND(P1170&gt;='World Hubbert'!$P$9,P1169&lt;'World Hubbert'!$P$9),'Data 1'!M1170,0)</f>
        <v>0</v>
      </c>
    </row>
    <row r="1171" spans="13:24">
      <c r="M1171">
        <f t="shared" si="116"/>
        <v>1168</v>
      </c>
      <c r="N1171">
        <f>MAX('World Hubbert'!$N$17*(1-(M1171/'World Hubbert'!$N$18))*M1171,0)</f>
        <v>32.807822222222228</v>
      </c>
      <c r="O1171">
        <f t="shared" si="114"/>
        <v>3.0480535807178771E-2</v>
      </c>
      <c r="P1171">
        <f t="shared" si="115"/>
        <v>2007.7572731021392</v>
      </c>
      <c r="Q1171">
        <f t="shared" si="119"/>
        <v>2007</v>
      </c>
      <c r="R1171" s="25">
        <f t="shared" si="117"/>
        <v>32807.822222222225</v>
      </c>
      <c r="S1171" s="25">
        <f t="shared" si="118"/>
        <v>0</v>
      </c>
      <c r="W1171">
        <f>IF(AND(P1171&gt;='World Hubbert'!$N$9,P1170&lt;'World Hubbert'!$N$9),'Data 1'!M1171,0)</f>
        <v>0</v>
      </c>
      <c r="X1171">
        <f>IF(AND(P1171&gt;='World Hubbert'!$P$9,P1170&lt;'World Hubbert'!$P$9),'Data 1'!M1171,0)</f>
        <v>0</v>
      </c>
    </row>
    <row r="1172" spans="13:24">
      <c r="M1172">
        <f t="shared" si="116"/>
        <v>1169</v>
      </c>
      <c r="N1172">
        <f>MAX('World Hubbert'!$N$17*(1-(M1172/'World Hubbert'!$N$18))*M1172,0)</f>
        <v>32.783955555555551</v>
      </c>
      <c r="O1172">
        <f t="shared" si="114"/>
        <v>3.050272558799088E-2</v>
      </c>
      <c r="P1172">
        <f t="shared" si="115"/>
        <v>2007.787775827727</v>
      </c>
      <c r="Q1172">
        <f t="shared" si="119"/>
        <v>2007</v>
      </c>
      <c r="R1172" s="25">
        <f t="shared" si="117"/>
        <v>32783.955555555549</v>
      </c>
      <c r="S1172" s="25">
        <f t="shared" si="118"/>
        <v>0</v>
      </c>
      <c r="W1172">
        <f>IF(AND(P1172&gt;='World Hubbert'!$N$9,P1171&lt;'World Hubbert'!$N$9),'Data 1'!M1172,0)</f>
        <v>0</v>
      </c>
      <c r="X1172">
        <f>IF(AND(P1172&gt;='World Hubbert'!$P$9,P1171&lt;'World Hubbert'!$P$9),'Data 1'!M1172,0)</f>
        <v>0</v>
      </c>
    </row>
    <row r="1173" spans="13:24">
      <c r="M1173">
        <f t="shared" si="116"/>
        <v>1170</v>
      </c>
      <c r="N1173">
        <f>MAX('World Hubbert'!$N$17*(1-(M1173/'World Hubbert'!$N$18))*M1173,0)</f>
        <v>32.76</v>
      </c>
      <c r="O1173">
        <f t="shared" ref="O1173:O1236" si="120">IF(N1173&gt;0,1/N1173,0)</f>
        <v>3.0525030525030528E-2</v>
      </c>
      <c r="P1173">
        <f t="shared" ref="P1173:P1236" si="121">P1172+O1173</f>
        <v>2007.8183008582521</v>
      </c>
      <c r="Q1173">
        <f t="shared" si="119"/>
        <v>2007</v>
      </c>
      <c r="R1173" s="25">
        <f t="shared" si="117"/>
        <v>32759.999999999996</v>
      </c>
      <c r="S1173" s="25">
        <f t="shared" si="118"/>
        <v>0</v>
      </c>
      <c r="W1173">
        <f>IF(AND(P1173&gt;='World Hubbert'!$N$9,P1172&lt;'World Hubbert'!$N$9),'Data 1'!M1173,0)</f>
        <v>0</v>
      </c>
      <c r="X1173">
        <f>IF(AND(P1173&gt;='World Hubbert'!$P$9,P1172&lt;'World Hubbert'!$P$9),'Data 1'!M1173,0)</f>
        <v>0</v>
      </c>
    </row>
    <row r="1174" spans="13:24">
      <c r="M1174">
        <f t="shared" si="116"/>
        <v>1171</v>
      </c>
      <c r="N1174">
        <f>MAX('World Hubbert'!$N$17*(1-(M1174/'World Hubbert'!$N$18))*M1174,0)</f>
        <v>32.735955555555556</v>
      </c>
      <c r="O1174">
        <f t="shared" si="120"/>
        <v>3.054745105280093E-2</v>
      </c>
      <c r="P1174">
        <f t="shared" si="121"/>
        <v>2007.8488483093049</v>
      </c>
      <c r="Q1174">
        <f t="shared" si="119"/>
        <v>2007</v>
      </c>
      <c r="R1174" s="25">
        <f t="shared" si="117"/>
        <v>32735.955555555556</v>
      </c>
      <c r="S1174" s="25">
        <f t="shared" si="118"/>
        <v>0</v>
      </c>
      <c r="W1174">
        <f>IF(AND(P1174&gt;='World Hubbert'!$N$9,P1173&lt;'World Hubbert'!$N$9),'Data 1'!M1174,0)</f>
        <v>0</v>
      </c>
      <c r="X1174">
        <f>IF(AND(P1174&gt;='World Hubbert'!$P$9,P1173&lt;'World Hubbert'!$P$9),'Data 1'!M1174,0)</f>
        <v>0</v>
      </c>
    </row>
    <row r="1175" spans="13:24">
      <c r="M1175">
        <f t="shared" si="116"/>
        <v>1172</v>
      </c>
      <c r="N1175">
        <f>MAX('World Hubbert'!$N$17*(1-(M1175/'World Hubbert'!$N$18))*M1175,0)</f>
        <v>32.711822222222224</v>
      </c>
      <c r="O1175">
        <f t="shared" si="120"/>
        <v>3.0569987608965021E-2</v>
      </c>
      <c r="P1175">
        <f t="shared" si="121"/>
        <v>2007.8794182969139</v>
      </c>
      <c r="Q1175">
        <f t="shared" si="119"/>
        <v>2007</v>
      </c>
      <c r="R1175" s="25">
        <f t="shared" si="117"/>
        <v>32711.822222222225</v>
      </c>
      <c r="S1175" s="25">
        <f t="shared" si="118"/>
        <v>0</v>
      </c>
      <c r="W1175">
        <f>IF(AND(P1175&gt;='World Hubbert'!$N$9,P1174&lt;'World Hubbert'!$N$9),'Data 1'!M1175,0)</f>
        <v>0</v>
      </c>
      <c r="X1175">
        <f>IF(AND(P1175&gt;='World Hubbert'!$P$9,P1174&lt;'World Hubbert'!$P$9),'Data 1'!M1175,0)</f>
        <v>0</v>
      </c>
    </row>
    <row r="1176" spans="13:24">
      <c r="M1176">
        <f t="shared" si="116"/>
        <v>1173</v>
      </c>
      <c r="N1176">
        <f>MAX('World Hubbert'!$N$17*(1-(M1176/'World Hubbert'!$N$18))*M1176,0)</f>
        <v>32.687600000000003</v>
      </c>
      <c r="O1176">
        <f t="shared" si="120"/>
        <v>3.0592640634368992E-2</v>
      </c>
      <c r="P1176">
        <f t="shared" si="121"/>
        <v>2007.9100109375481</v>
      </c>
      <c r="Q1176">
        <f t="shared" si="119"/>
        <v>2007</v>
      </c>
      <c r="R1176" s="25">
        <f t="shared" si="117"/>
        <v>32687.600000000002</v>
      </c>
      <c r="S1176" s="25">
        <f t="shared" si="118"/>
        <v>0</v>
      </c>
      <c r="W1176">
        <f>IF(AND(P1176&gt;='World Hubbert'!$N$9,P1175&lt;'World Hubbert'!$N$9),'Data 1'!M1176,0)</f>
        <v>0</v>
      </c>
      <c r="X1176">
        <f>IF(AND(P1176&gt;='World Hubbert'!$P$9,P1175&lt;'World Hubbert'!$P$9),'Data 1'!M1176,0)</f>
        <v>0</v>
      </c>
    </row>
    <row r="1177" spans="13:24">
      <c r="M1177">
        <f t="shared" si="116"/>
        <v>1174</v>
      </c>
      <c r="N1177">
        <f>MAX('World Hubbert'!$N$17*(1-(M1177/'World Hubbert'!$N$18))*M1177,0)</f>
        <v>32.663288888888886</v>
      </c>
      <c r="O1177">
        <f t="shared" si="120"/>
        <v>3.0615410573066063E-2</v>
      </c>
      <c r="P1177">
        <f t="shared" si="121"/>
        <v>2007.9406263481212</v>
      </c>
      <c r="Q1177">
        <f t="shared" si="119"/>
        <v>2007</v>
      </c>
      <c r="R1177" s="25">
        <f t="shared" si="117"/>
        <v>32663.288888888885</v>
      </c>
      <c r="S1177" s="25">
        <f t="shared" si="118"/>
        <v>0</v>
      </c>
      <c r="W1177">
        <f>IF(AND(P1177&gt;='World Hubbert'!$N$9,P1176&lt;'World Hubbert'!$N$9),'Data 1'!M1177,0)</f>
        <v>0</v>
      </c>
      <c r="X1177">
        <f>IF(AND(P1177&gt;='World Hubbert'!$P$9,P1176&lt;'World Hubbert'!$P$9),'Data 1'!M1177,0)</f>
        <v>0</v>
      </c>
    </row>
    <row r="1178" spans="13:24">
      <c r="M1178">
        <f t="shared" si="116"/>
        <v>1175</v>
      </c>
      <c r="N1178">
        <f>MAX('World Hubbert'!$N$17*(1-(M1178/'World Hubbert'!$N$18))*M1178,0)</f>
        <v>32.638888888888886</v>
      </c>
      <c r="O1178">
        <f t="shared" si="120"/>
        <v>3.0638297872340427E-2</v>
      </c>
      <c r="P1178">
        <f t="shared" si="121"/>
        <v>2007.9712646459936</v>
      </c>
      <c r="Q1178">
        <f t="shared" si="119"/>
        <v>2007</v>
      </c>
      <c r="R1178" s="25">
        <f t="shared" si="117"/>
        <v>32638.888888888887</v>
      </c>
      <c r="S1178" s="25">
        <f t="shared" si="118"/>
        <v>0</v>
      </c>
      <c r="W1178">
        <f>IF(AND(P1178&gt;='World Hubbert'!$N$9,P1177&lt;'World Hubbert'!$N$9),'Data 1'!M1178,0)</f>
        <v>0</v>
      </c>
      <c r="X1178">
        <f>IF(AND(P1178&gt;='World Hubbert'!$P$9,P1177&lt;'World Hubbert'!$P$9),'Data 1'!M1178,0)</f>
        <v>0</v>
      </c>
    </row>
    <row r="1179" spans="13:24">
      <c r="M1179">
        <f t="shared" si="116"/>
        <v>1176</v>
      </c>
      <c r="N1179">
        <f>MAX('World Hubbert'!$N$17*(1-(M1179/'World Hubbert'!$N$18))*M1179,0)</f>
        <v>32.614400000000003</v>
      </c>
      <c r="O1179">
        <f t="shared" si="120"/>
        <v>3.066130298273155E-2</v>
      </c>
      <c r="P1179">
        <f t="shared" si="121"/>
        <v>2008.0019259489763</v>
      </c>
      <c r="Q1179">
        <f t="shared" si="119"/>
        <v>2008</v>
      </c>
      <c r="R1179" s="25">
        <f t="shared" si="117"/>
        <v>32614.400000000005</v>
      </c>
      <c r="S1179" s="25">
        <f t="shared" si="118"/>
        <v>0</v>
      </c>
      <c r="W1179">
        <f>IF(AND(P1179&gt;='World Hubbert'!$N$9,P1178&lt;'World Hubbert'!$N$9),'Data 1'!M1179,0)</f>
        <v>0</v>
      </c>
      <c r="X1179">
        <f>IF(AND(P1179&gt;='World Hubbert'!$P$9,P1178&lt;'World Hubbert'!$P$9),'Data 1'!M1179,0)</f>
        <v>0</v>
      </c>
    </row>
    <row r="1180" spans="13:24">
      <c r="M1180">
        <f t="shared" si="116"/>
        <v>1177</v>
      </c>
      <c r="N1180">
        <f>MAX('World Hubbert'!$N$17*(1-(M1180/'World Hubbert'!$N$18))*M1180,0)</f>
        <v>32.589822222222224</v>
      </c>
      <c r="O1180">
        <f t="shared" si="120"/>
        <v>3.0684426358058615E-2</v>
      </c>
      <c r="P1180">
        <f t="shared" si="121"/>
        <v>2008.0326103753343</v>
      </c>
      <c r="Q1180">
        <f t="shared" si="119"/>
        <v>2008</v>
      </c>
      <c r="R1180" s="25">
        <f t="shared" si="117"/>
        <v>32589.822222222225</v>
      </c>
      <c r="S1180" s="25">
        <f t="shared" si="118"/>
        <v>0</v>
      </c>
      <c r="W1180">
        <f>IF(AND(P1180&gt;='World Hubbert'!$N$9,P1179&lt;'World Hubbert'!$N$9),'Data 1'!M1180,0)</f>
        <v>0</v>
      </c>
      <c r="X1180">
        <f>IF(AND(P1180&gt;='World Hubbert'!$P$9,P1179&lt;'World Hubbert'!$P$9),'Data 1'!M1180,0)</f>
        <v>0</v>
      </c>
    </row>
    <row r="1181" spans="13:24">
      <c r="M1181">
        <f t="shared" si="116"/>
        <v>1178</v>
      </c>
      <c r="N1181">
        <f>MAX('World Hubbert'!$N$17*(1-(M1181/'World Hubbert'!$N$18))*M1181,0)</f>
        <v>32.565155555555549</v>
      </c>
      <c r="O1181">
        <f t="shared" si="120"/>
        <v>3.0707668455445227E-2</v>
      </c>
      <c r="P1181">
        <f t="shared" si="121"/>
        <v>2008.0633180437899</v>
      </c>
      <c r="Q1181">
        <f t="shared" si="119"/>
        <v>2008</v>
      </c>
      <c r="R1181" s="25">
        <f t="shared" si="117"/>
        <v>32565.15555555555</v>
      </c>
      <c r="S1181" s="25">
        <f t="shared" si="118"/>
        <v>0</v>
      </c>
      <c r="W1181">
        <f>IF(AND(P1181&gt;='World Hubbert'!$N$9,P1180&lt;'World Hubbert'!$N$9),'Data 1'!M1181,0)</f>
        <v>0</v>
      </c>
      <c r="X1181">
        <f>IF(AND(P1181&gt;='World Hubbert'!$P$9,P1180&lt;'World Hubbert'!$P$9),'Data 1'!M1181,0)</f>
        <v>0</v>
      </c>
    </row>
    <row r="1182" spans="13:24">
      <c r="M1182">
        <f t="shared" si="116"/>
        <v>1179</v>
      </c>
      <c r="N1182">
        <f>MAX('World Hubbert'!$N$17*(1-(M1182/'World Hubbert'!$N$18))*M1182,0)</f>
        <v>32.540399999999998</v>
      </c>
      <c r="O1182">
        <f t="shared" si="120"/>
        <v>3.0731029735344372E-2</v>
      </c>
      <c r="P1182">
        <f t="shared" si="121"/>
        <v>2008.0940490735252</v>
      </c>
      <c r="Q1182">
        <f t="shared" si="119"/>
        <v>2008</v>
      </c>
      <c r="R1182" s="25">
        <f t="shared" si="117"/>
        <v>32540.399999999998</v>
      </c>
      <c r="S1182" s="25">
        <f t="shared" si="118"/>
        <v>0</v>
      </c>
      <c r="W1182">
        <f>IF(AND(P1182&gt;='World Hubbert'!$N$9,P1181&lt;'World Hubbert'!$N$9),'Data 1'!M1182,0)</f>
        <v>0</v>
      </c>
      <c r="X1182">
        <f>IF(AND(P1182&gt;='World Hubbert'!$P$9,P1181&lt;'World Hubbert'!$P$9),'Data 1'!M1182,0)</f>
        <v>0</v>
      </c>
    </row>
    <row r="1183" spans="13:24">
      <c r="M1183">
        <f t="shared" si="116"/>
        <v>1180</v>
      </c>
      <c r="N1183">
        <f>MAX('World Hubbert'!$N$17*(1-(M1183/'World Hubbert'!$N$18))*M1183,0)</f>
        <v>32.515555555555558</v>
      </c>
      <c r="O1183">
        <f t="shared" si="120"/>
        <v>3.0754510661563695E-2</v>
      </c>
      <c r="P1183">
        <f t="shared" si="121"/>
        <v>2008.1248035841868</v>
      </c>
      <c r="Q1183">
        <f t="shared" si="119"/>
        <v>2008</v>
      </c>
      <c r="R1183" s="25">
        <f t="shared" si="117"/>
        <v>32515.555555555558</v>
      </c>
      <c r="S1183" s="25">
        <f t="shared" si="118"/>
        <v>0</v>
      </c>
      <c r="W1183">
        <f>IF(AND(P1183&gt;='World Hubbert'!$N$9,P1182&lt;'World Hubbert'!$N$9),'Data 1'!M1183,0)</f>
        <v>0</v>
      </c>
      <c r="X1183">
        <f>IF(AND(P1183&gt;='World Hubbert'!$P$9,P1182&lt;'World Hubbert'!$P$9),'Data 1'!M1183,0)</f>
        <v>0</v>
      </c>
    </row>
    <row r="1184" spans="13:24">
      <c r="M1184">
        <f t="shared" si="116"/>
        <v>1181</v>
      </c>
      <c r="N1184">
        <f>MAX('World Hubbert'!$N$17*(1-(M1184/'World Hubbert'!$N$18))*M1184,0)</f>
        <v>32.490622222222228</v>
      </c>
      <c r="O1184">
        <f t="shared" si="120"/>
        <v>3.0778111701290897E-2</v>
      </c>
      <c r="P1184">
        <f t="shared" si="121"/>
        <v>2008.155581695888</v>
      </c>
      <c r="Q1184">
        <f t="shared" si="119"/>
        <v>2008</v>
      </c>
      <c r="R1184" s="25">
        <f t="shared" si="117"/>
        <v>32490.622222222228</v>
      </c>
      <c r="S1184" s="25">
        <f t="shared" si="118"/>
        <v>0</v>
      </c>
      <c r="W1184">
        <f>IF(AND(P1184&gt;='World Hubbert'!$N$9,P1183&lt;'World Hubbert'!$N$9),'Data 1'!M1184,0)</f>
        <v>0</v>
      </c>
      <c r="X1184">
        <f>IF(AND(P1184&gt;='World Hubbert'!$P$9,P1183&lt;'World Hubbert'!$P$9),'Data 1'!M1184,0)</f>
        <v>0</v>
      </c>
    </row>
    <row r="1185" spans="13:24">
      <c r="M1185">
        <f t="shared" si="116"/>
        <v>1182</v>
      </c>
      <c r="N1185">
        <f>MAX('World Hubbert'!$N$17*(1-(M1185/'World Hubbert'!$N$18))*M1185,0)</f>
        <v>32.465600000000002</v>
      </c>
      <c r="O1185">
        <f t="shared" si="120"/>
        <v>3.0801833325119508E-2</v>
      </c>
      <c r="P1185">
        <f t="shared" si="121"/>
        <v>2008.1863835292131</v>
      </c>
      <c r="Q1185">
        <f t="shared" si="119"/>
        <v>2008</v>
      </c>
      <c r="R1185" s="25">
        <f t="shared" si="117"/>
        <v>32465.600000000002</v>
      </c>
      <c r="S1185" s="25">
        <f t="shared" si="118"/>
        <v>0</v>
      </c>
      <c r="W1185">
        <f>IF(AND(P1185&gt;='World Hubbert'!$N$9,P1184&lt;'World Hubbert'!$N$9),'Data 1'!M1185,0)</f>
        <v>0</v>
      </c>
      <c r="X1185">
        <f>IF(AND(P1185&gt;='World Hubbert'!$P$9,P1184&lt;'World Hubbert'!$P$9),'Data 1'!M1185,0)</f>
        <v>0</v>
      </c>
    </row>
    <row r="1186" spans="13:24">
      <c r="M1186">
        <f t="shared" si="116"/>
        <v>1183</v>
      </c>
      <c r="N1186">
        <f>MAX('World Hubbert'!$N$17*(1-(M1186/'World Hubbert'!$N$18))*M1186,0)</f>
        <v>32.440488888888886</v>
      </c>
      <c r="O1186">
        <f t="shared" si="120"/>
        <v>3.0825676007074837E-2</v>
      </c>
      <c r="P1186">
        <f t="shared" si="121"/>
        <v>2008.2172092052201</v>
      </c>
      <c r="Q1186">
        <f t="shared" si="119"/>
        <v>2008</v>
      </c>
      <c r="R1186" s="25">
        <f t="shared" si="117"/>
        <v>32440.488888888885</v>
      </c>
      <c r="S1186" s="25">
        <f t="shared" si="118"/>
        <v>0</v>
      </c>
      <c r="W1186">
        <f>IF(AND(P1186&gt;='World Hubbert'!$N$9,P1185&lt;'World Hubbert'!$N$9),'Data 1'!M1186,0)</f>
        <v>0</v>
      </c>
      <c r="X1186">
        <f>IF(AND(P1186&gt;='World Hubbert'!$P$9,P1185&lt;'World Hubbert'!$P$9),'Data 1'!M1186,0)</f>
        <v>0</v>
      </c>
    </row>
    <row r="1187" spans="13:24">
      <c r="M1187">
        <f t="shared" si="116"/>
        <v>1184</v>
      </c>
      <c r="N1187">
        <f>MAX('World Hubbert'!$N$17*(1-(M1187/'World Hubbert'!$N$18))*M1187,0)</f>
        <v>32.415288888888888</v>
      </c>
      <c r="O1187">
        <f t="shared" si="120"/>
        <v>3.0849640224640224E-2</v>
      </c>
      <c r="P1187">
        <f t="shared" si="121"/>
        <v>2008.2480588454448</v>
      </c>
      <c r="Q1187">
        <f t="shared" si="119"/>
        <v>2008</v>
      </c>
      <c r="R1187" s="25">
        <f t="shared" si="117"/>
        <v>32415.288888888888</v>
      </c>
      <c r="S1187" s="25">
        <f t="shared" si="118"/>
        <v>0</v>
      </c>
      <c r="W1187">
        <f>IF(AND(P1187&gt;='World Hubbert'!$N$9,P1186&lt;'World Hubbert'!$N$9),'Data 1'!M1187,0)</f>
        <v>0</v>
      </c>
      <c r="X1187">
        <f>IF(AND(P1187&gt;='World Hubbert'!$P$9,P1186&lt;'World Hubbert'!$P$9),'Data 1'!M1187,0)</f>
        <v>0</v>
      </c>
    </row>
    <row r="1188" spans="13:24">
      <c r="M1188">
        <f t="shared" si="116"/>
        <v>1185</v>
      </c>
      <c r="N1188">
        <f>MAX('World Hubbert'!$N$17*(1-(M1188/'World Hubbert'!$N$18))*M1188,0)</f>
        <v>32.39</v>
      </c>
      <c r="O1188">
        <f t="shared" si="120"/>
        <v>3.0873726458783574E-2</v>
      </c>
      <c r="P1188">
        <f t="shared" si="121"/>
        <v>2008.2789325719036</v>
      </c>
      <c r="Q1188">
        <f t="shared" si="119"/>
        <v>2008</v>
      </c>
      <c r="R1188" s="25">
        <f t="shared" si="117"/>
        <v>32390</v>
      </c>
      <c r="S1188" s="25">
        <f t="shared" si="118"/>
        <v>0</v>
      </c>
      <c r="W1188">
        <f>IF(AND(P1188&gt;='World Hubbert'!$N$9,P1187&lt;'World Hubbert'!$N$9),'Data 1'!M1188,0)</f>
        <v>0</v>
      </c>
      <c r="X1188">
        <f>IF(AND(P1188&gt;='World Hubbert'!$P$9,P1187&lt;'World Hubbert'!$P$9),'Data 1'!M1188,0)</f>
        <v>0</v>
      </c>
    </row>
    <row r="1189" spans="13:24">
      <c r="M1189">
        <f t="shared" si="116"/>
        <v>1186</v>
      </c>
      <c r="N1189">
        <f>MAX('World Hubbert'!$N$17*(1-(M1189/'World Hubbert'!$N$18))*M1189,0)</f>
        <v>32.364622222222224</v>
      </c>
      <c r="O1189">
        <f t="shared" si="120"/>
        <v>3.0897935193984101E-2</v>
      </c>
      <c r="P1189">
        <f t="shared" si="121"/>
        <v>2008.3098305070976</v>
      </c>
      <c r="Q1189">
        <f t="shared" si="119"/>
        <v>2008</v>
      </c>
      <c r="R1189" s="25">
        <f t="shared" si="117"/>
        <v>32364.622222222224</v>
      </c>
      <c r="S1189" s="25">
        <f t="shared" si="118"/>
        <v>0</v>
      </c>
      <c r="W1189">
        <f>IF(AND(P1189&gt;='World Hubbert'!$N$9,P1188&lt;'World Hubbert'!$N$9),'Data 1'!M1189,0)</f>
        <v>0</v>
      </c>
      <c r="X1189">
        <f>IF(AND(P1189&gt;='World Hubbert'!$P$9,P1188&lt;'World Hubbert'!$P$9),'Data 1'!M1189,0)</f>
        <v>0</v>
      </c>
    </row>
    <row r="1190" spans="13:24">
      <c r="M1190">
        <f t="shared" si="116"/>
        <v>1187</v>
      </c>
      <c r="N1190">
        <f>MAX('World Hubbert'!$N$17*(1-(M1190/'World Hubbert'!$N$18))*M1190,0)</f>
        <v>32.33915555555555</v>
      </c>
      <c r="O1190">
        <f t="shared" si="120"/>
        <v>3.0922266918259399E-2</v>
      </c>
      <c r="P1190">
        <f t="shared" si="121"/>
        <v>2008.3407527740158</v>
      </c>
      <c r="Q1190">
        <f t="shared" si="119"/>
        <v>2008</v>
      </c>
      <c r="R1190" s="25">
        <f t="shared" si="117"/>
        <v>32339.15555555555</v>
      </c>
      <c r="S1190" s="25">
        <f t="shared" si="118"/>
        <v>0</v>
      </c>
      <c r="W1190">
        <f>IF(AND(P1190&gt;='World Hubbert'!$N$9,P1189&lt;'World Hubbert'!$N$9),'Data 1'!M1190,0)</f>
        <v>0</v>
      </c>
      <c r="X1190">
        <f>IF(AND(P1190&gt;='World Hubbert'!$P$9,P1189&lt;'World Hubbert'!$P$9),'Data 1'!M1190,0)</f>
        <v>0</v>
      </c>
    </row>
    <row r="1191" spans="13:24">
      <c r="M1191">
        <f t="shared" si="116"/>
        <v>1188</v>
      </c>
      <c r="N1191">
        <f>MAX('World Hubbert'!$N$17*(1-(M1191/'World Hubbert'!$N$18))*M1191,0)</f>
        <v>32.313600000000001</v>
      </c>
      <c r="O1191">
        <f t="shared" si="120"/>
        <v>3.0946722123192709E-2</v>
      </c>
      <c r="P1191">
        <f t="shared" si="121"/>
        <v>2008.3716994961389</v>
      </c>
      <c r="Q1191">
        <f t="shared" si="119"/>
        <v>2008</v>
      </c>
      <c r="R1191" s="25">
        <f t="shared" si="117"/>
        <v>32313.600000000002</v>
      </c>
      <c r="S1191" s="25">
        <f t="shared" si="118"/>
        <v>0</v>
      </c>
      <c r="W1191">
        <f>IF(AND(P1191&gt;='World Hubbert'!$N$9,P1190&lt;'World Hubbert'!$N$9),'Data 1'!M1191,0)</f>
        <v>0</v>
      </c>
      <c r="X1191">
        <f>IF(AND(P1191&gt;='World Hubbert'!$P$9,P1190&lt;'World Hubbert'!$P$9),'Data 1'!M1191,0)</f>
        <v>0</v>
      </c>
    </row>
    <row r="1192" spans="13:24">
      <c r="M1192">
        <f t="shared" si="116"/>
        <v>1189</v>
      </c>
      <c r="N1192">
        <f>MAX('World Hubbert'!$N$17*(1-(M1192/'World Hubbert'!$N$18))*M1192,0)</f>
        <v>32.287955555555556</v>
      </c>
      <c r="O1192">
        <f t="shared" si="120"/>
        <v>3.097130130396061E-2</v>
      </c>
      <c r="P1192">
        <f t="shared" si="121"/>
        <v>2008.4026707974429</v>
      </c>
      <c r="Q1192">
        <f t="shared" si="119"/>
        <v>2008</v>
      </c>
      <c r="R1192" s="25">
        <f t="shared" si="117"/>
        <v>32287.955555555556</v>
      </c>
      <c r="S1192" s="25">
        <f t="shared" si="118"/>
        <v>0</v>
      </c>
      <c r="W1192">
        <f>IF(AND(P1192&gt;='World Hubbert'!$N$9,P1191&lt;'World Hubbert'!$N$9),'Data 1'!M1192,0)</f>
        <v>0</v>
      </c>
      <c r="X1192">
        <f>IF(AND(P1192&gt;='World Hubbert'!$P$9,P1191&lt;'World Hubbert'!$P$9),'Data 1'!M1192,0)</f>
        <v>0</v>
      </c>
    </row>
    <row r="1193" spans="13:24">
      <c r="M1193">
        <f t="shared" si="116"/>
        <v>1190</v>
      </c>
      <c r="N1193">
        <f>MAX('World Hubbert'!$N$17*(1-(M1193/'World Hubbert'!$N$18))*M1193,0)</f>
        <v>32.262222222222228</v>
      </c>
      <c r="O1193">
        <f t="shared" si="120"/>
        <v>3.0996004959360789E-2</v>
      </c>
      <c r="P1193">
        <f t="shared" si="121"/>
        <v>2008.4336668024023</v>
      </c>
      <c r="Q1193">
        <f t="shared" si="119"/>
        <v>2008</v>
      </c>
      <c r="R1193" s="25">
        <f t="shared" si="117"/>
        <v>32262.222222222226</v>
      </c>
      <c r="S1193" s="25">
        <f t="shared" si="118"/>
        <v>0</v>
      </c>
      <c r="W1193">
        <f>IF(AND(P1193&gt;='World Hubbert'!$N$9,P1192&lt;'World Hubbert'!$N$9),'Data 1'!M1193,0)</f>
        <v>0</v>
      </c>
      <c r="X1193">
        <f>IF(AND(P1193&gt;='World Hubbert'!$P$9,P1192&lt;'World Hubbert'!$P$9),'Data 1'!M1193,0)</f>
        <v>0</v>
      </c>
    </row>
    <row r="1194" spans="13:24">
      <c r="M1194">
        <f t="shared" si="116"/>
        <v>1191</v>
      </c>
      <c r="N1194">
        <f>MAX('World Hubbert'!$N$17*(1-(M1194/'World Hubbert'!$N$18))*M1194,0)</f>
        <v>32.236400000000003</v>
      </c>
      <c r="O1194">
        <f t="shared" si="120"/>
        <v>3.1020833591840276E-2</v>
      </c>
      <c r="P1194">
        <f t="shared" si="121"/>
        <v>2008.4646876359941</v>
      </c>
      <c r="Q1194">
        <f t="shared" si="119"/>
        <v>2008</v>
      </c>
      <c r="R1194" s="25">
        <f t="shared" si="117"/>
        <v>32236.400000000001</v>
      </c>
      <c r="S1194" s="25">
        <f t="shared" si="118"/>
        <v>0</v>
      </c>
      <c r="W1194">
        <f>IF(AND(P1194&gt;='World Hubbert'!$N$9,P1193&lt;'World Hubbert'!$N$9),'Data 1'!M1194,0)</f>
        <v>0</v>
      </c>
      <c r="X1194">
        <f>IF(AND(P1194&gt;='World Hubbert'!$P$9,P1193&lt;'World Hubbert'!$P$9),'Data 1'!M1194,0)</f>
        <v>0</v>
      </c>
    </row>
    <row r="1195" spans="13:24">
      <c r="M1195">
        <f t="shared" si="116"/>
        <v>1192</v>
      </c>
      <c r="N1195">
        <f>MAX('World Hubbert'!$N$17*(1-(M1195/'World Hubbert'!$N$18))*M1195,0)</f>
        <v>32.210488888888882</v>
      </c>
      <c r="O1195">
        <f t="shared" si="120"/>
        <v>3.104578770752385E-2</v>
      </c>
      <c r="P1195">
        <f t="shared" si="121"/>
        <v>2008.4957334237017</v>
      </c>
      <c r="Q1195">
        <f t="shared" si="119"/>
        <v>2008</v>
      </c>
      <c r="R1195" s="25">
        <f t="shared" si="117"/>
        <v>32210.488888888882</v>
      </c>
      <c r="S1195" s="25">
        <f t="shared" si="118"/>
        <v>0</v>
      </c>
      <c r="W1195">
        <f>IF(AND(P1195&gt;='World Hubbert'!$N$9,P1194&lt;'World Hubbert'!$N$9),'Data 1'!M1195,0)</f>
        <v>0</v>
      </c>
      <c r="X1195">
        <f>IF(AND(P1195&gt;='World Hubbert'!$P$9,P1194&lt;'World Hubbert'!$P$9),'Data 1'!M1195,0)</f>
        <v>0</v>
      </c>
    </row>
    <row r="1196" spans="13:24">
      <c r="M1196">
        <f t="shared" si="116"/>
        <v>1193</v>
      </c>
      <c r="N1196">
        <f>MAX('World Hubbert'!$N$17*(1-(M1196/'World Hubbert'!$N$18))*M1196,0)</f>
        <v>32.184488888888886</v>
      </c>
      <c r="O1196">
        <f t="shared" si="120"/>
        <v>3.1070867816242749E-2</v>
      </c>
      <c r="P1196">
        <f t="shared" si="121"/>
        <v>2008.5268042915179</v>
      </c>
      <c r="Q1196">
        <f t="shared" si="119"/>
        <v>2008</v>
      </c>
      <c r="R1196" s="25">
        <f t="shared" si="117"/>
        <v>32184.488888888885</v>
      </c>
      <c r="S1196" s="25">
        <f t="shared" si="118"/>
        <v>0</v>
      </c>
      <c r="W1196">
        <f>IF(AND(P1196&gt;='World Hubbert'!$N$9,P1195&lt;'World Hubbert'!$N$9),'Data 1'!M1196,0)</f>
        <v>0</v>
      </c>
      <c r="X1196">
        <f>IF(AND(P1196&gt;='World Hubbert'!$P$9,P1195&lt;'World Hubbert'!$P$9),'Data 1'!M1196,0)</f>
        <v>0</v>
      </c>
    </row>
    <row r="1197" spans="13:24">
      <c r="M1197">
        <f t="shared" si="116"/>
        <v>1194</v>
      </c>
      <c r="N1197">
        <f>MAX('World Hubbert'!$N$17*(1-(M1197/'World Hubbert'!$N$18))*M1197,0)</f>
        <v>32.1584</v>
      </c>
      <c r="O1197">
        <f t="shared" si="120"/>
        <v>3.1096074431563758E-2</v>
      </c>
      <c r="P1197">
        <f t="shared" si="121"/>
        <v>2008.5579003659495</v>
      </c>
      <c r="Q1197">
        <f t="shared" si="119"/>
        <v>2008</v>
      </c>
      <c r="R1197" s="25">
        <f t="shared" si="117"/>
        <v>32158.400000000001</v>
      </c>
      <c r="S1197" s="25">
        <f t="shared" si="118"/>
        <v>0</v>
      </c>
      <c r="W1197">
        <f>IF(AND(P1197&gt;='World Hubbert'!$N$9,P1196&lt;'World Hubbert'!$N$9),'Data 1'!M1197,0)</f>
        <v>0</v>
      </c>
      <c r="X1197">
        <f>IF(AND(P1197&gt;='World Hubbert'!$P$9,P1196&lt;'World Hubbert'!$P$9),'Data 1'!M1197,0)</f>
        <v>0</v>
      </c>
    </row>
    <row r="1198" spans="13:24">
      <c r="M1198">
        <f t="shared" si="116"/>
        <v>1195</v>
      </c>
      <c r="N1198">
        <f>MAX('World Hubbert'!$N$17*(1-(M1198/'World Hubbert'!$N$18))*M1198,0)</f>
        <v>32.132222222222225</v>
      </c>
      <c r="O1198">
        <f t="shared" si="120"/>
        <v>3.112140807081849E-2</v>
      </c>
      <c r="P1198">
        <f t="shared" si="121"/>
        <v>2008.5890217740205</v>
      </c>
      <c r="Q1198">
        <f t="shared" si="119"/>
        <v>2008</v>
      </c>
      <c r="R1198" s="25">
        <f t="shared" si="117"/>
        <v>32132.222222222226</v>
      </c>
      <c r="S1198" s="25">
        <f t="shared" si="118"/>
        <v>0</v>
      </c>
      <c r="W1198">
        <f>IF(AND(P1198&gt;='World Hubbert'!$N$9,P1197&lt;'World Hubbert'!$N$9),'Data 1'!M1198,0)</f>
        <v>0</v>
      </c>
      <c r="X1198">
        <f>IF(AND(P1198&gt;='World Hubbert'!$P$9,P1197&lt;'World Hubbert'!$P$9),'Data 1'!M1198,0)</f>
        <v>0</v>
      </c>
    </row>
    <row r="1199" spans="13:24">
      <c r="M1199">
        <f t="shared" si="116"/>
        <v>1196</v>
      </c>
      <c r="N1199">
        <f>MAX('World Hubbert'!$N$17*(1-(M1199/'World Hubbert'!$N$18))*M1199,0)</f>
        <v>32.10595555555556</v>
      </c>
      <c r="O1199">
        <f t="shared" si="120"/>
        <v>3.1146869255132999E-2</v>
      </c>
      <c r="P1199">
        <f t="shared" si="121"/>
        <v>2008.6201686432755</v>
      </c>
      <c r="Q1199">
        <f t="shared" si="119"/>
        <v>2008</v>
      </c>
      <c r="R1199" s="25">
        <f t="shared" si="117"/>
        <v>32105.95555555556</v>
      </c>
      <c r="S1199" s="25">
        <f t="shared" si="118"/>
        <v>0</v>
      </c>
      <c r="W1199">
        <f>IF(AND(P1199&gt;='World Hubbert'!$N$9,P1198&lt;'World Hubbert'!$N$9),'Data 1'!M1199,0)</f>
        <v>0</v>
      </c>
      <c r="X1199">
        <f>IF(AND(P1199&gt;='World Hubbert'!$P$9,P1198&lt;'World Hubbert'!$P$9),'Data 1'!M1199,0)</f>
        <v>0</v>
      </c>
    </row>
    <row r="1200" spans="13:24">
      <c r="M1200">
        <f t="shared" si="116"/>
        <v>1197</v>
      </c>
      <c r="N1200">
        <f>MAX('World Hubbert'!$N$17*(1-(M1200/'World Hubbert'!$N$18))*M1200,0)</f>
        <v>32.079599999999999</v>
      </c>
      <c r="O1200">
        <f t="shared" si="120"/>
        <v>3.1172458509457726E-2</v>
      </c>
      <c r="P1200">
        <f t="shared" si="121"/>
        <v>2008.651341101785</v>
      </c>
      <c r="Q1200">
        <f t="shared" si="119"/>
        <v>2008</v>
      </c>
      <c r="R1200" s="25">
        <f t="shared" si="117"/>
        <v>32079.599999999999</v>
      </c>
      <c r="S1200" s="25">
        <f t="shared" si="118"/>
        <v>0</v>
      </c>
      <c r="W1200">
        <f>IF(AND(P1200&gt;='World Hubbert'!$N$9,P1199&lt;'World Hubbert'!$N$9),'Data 1'!M1200,0)</f>
        <v>0</v>
      </c>
      <c r="X1200">
        <f>IF(AND(P1200&gt;='World Hubbert'!$P$9,P1199&lt;'World Hubbert'!$P$9),'Data 1'!M1200,0)</f>
        <v>0</v>
      </c>
    </row>
    <row r="1201" spans="13:24">
      <c r="M1201">
        <f t="shared" si="116"/>
        <v>1198</v>
      </c>
      <c r="N1201">
        <f>MAX('World Hubbert'!$N$17*(1-(M1201/'World Hubbert'!$N$18))*M1201,0)</f>
        <v>32.053155555555556</v>
      </c>
      <c r="O1201">
        <f t="shared" si="120"/>
        <v>3.1198176362597686E-2</v>
      </c>
      <c r="P1201">
        <f t="shared" si="121"/>
        <v>2008.6825392781475</v>
      </c>
      <c r="Q1201">
        <f t="shared" si="119"/>
        <v>2008</v>
      </c>
      <c r="R1201" s="25">
        <f t="shared" si="117"/>
        <v>32053.155555555557</v>
      </c>
      <c r="S1201" s="25">
        <f t="shared" si="118"/>
        <v>0</v>
      </c>
      <c r="W1201">
        <f>IF(AND(P1201&gt;='World Hubbert'!$N$9,P1200&lt;'World Hubbert'!$N$9),'Data 1'!M1201,0)</f>
        <v>0</v>
      </c>
      <c r="X1201">
        <f>IF(AND(P1201&gt;='World Hubbert'!$P$9,P1200&lt;'World Hubbert'!$P$9),'Data 1'!M1201,0)</f>
        <v>0</v>
      </c>
    </row>
    <row r="1202" spans="13:24">
      <c r="M1202">
        <f t="shared" si="116"/>
        <v>1199</v>
      </c>
      <c r="N1202">
        <f>MAX('World Hubbert'!$N$17*(1-(M1202/'World Hubbert'!$N$18))*M1202,0)</f>
        <v>32.026622222222223</v>
      </c>
      <c r="O1202">
        <f t="shared" si="120"/>
        <v>3.1224023347243057E-2</v>
      </c>
      <c r="P1202">
        <f t="shared" si="121"/>
        <v>2008.7137633014947</v>
      </c>
      <c r="Q1202">
        <f t="shared" si="119"/>
        <v>2008</v>
      </c>
      <c r="R1202" s="25">
        <f t="shared" si="117"/>
        <v>32026.622222222224</v>
      </c>
      <c r="S1202" s="25">
        <f t="shared" si="118"/>
        <v>0</v>
      </c>
      <c r="W1202">
        <f>IF(AND(P1202&gt;='World Hubbert'!$N$9,P1201&lt;'World Hubbert'!$N$9),'Data 1'!M1202,0)</f>
        <v>0</v>
      </c>
      <c r="X1202">
        <f>IF(AND(P1202&gt;='World Hubbert'!$P$9,P1201&lt;'World Hubbert'!$P$9),'Data 1'!M1202,0)</f>
        <v>0</v>
      </c>
    </row>
    <row r="1203" spans="13:24">
      <c r="M1203">
        <f t="shared" si="116"/>
        <v>1200</v>
      </c>
      <c r="N1203">
        <f>MAX('World Hubbert'!$N$17*(1-(M1203/'World Hubbert'!$N$18))*M1203,0)</f>
        <v>32.000000000000007</v>
      </c>
      <c r="O1203">
        <f t="shared" si="120"/>
        <v>3.1249999999999993E-2</v>
      </c>
      <c r="P1203">
        <f t="shared" si="121"/>
        <v>2008.7450133014947</v>
      </c>
      <c r="Q1203">
        <f t="shared" si="119"/>
        <v>2008</v>
      </c>
      <c r="R1203" s="25">
        <f t="shared" si="117"/>
        <v>32000.000000000007</v>
      </c>
      <c r="S1203" s="25">
        <f t="shared" si="118"/>
        <v>0</v>
      </c>
      <c r="W1203">
        <f>IF(AND(P1203&gt;='World Hubbert'!$N$9,P1202&lt;'World Hubbert'!$N$9),'Data 1'!M1203,0)</f>
        <v>0</v>
      </c>
      <c r="X1203">
        <f>IF(AND(P1203&gt;='World Hubbert'!$P$9,P1202&lt;'World Hubbert'!$P$9),'Data 1'!M1203,0)</f>
        <v>0</v>
      </c>
    </row>
    <row r="1204" spans="13:24">
      <c r="M1204">
        <f t="shared" si="116"/>
        <v>1201</v>
      </c>
      <c r="N1204">
        <f>MAX('World Hubbert'!$N$17*(1-(M1204/'World Hubbert'!$N$18))*M1204,0)</f>
        <v>31.973288888888884</v>
      </c>
      <c r="O1204">
        <f t="shared" si="120"/>
        <v>3.1276106861421828E-2</v>
      </c>
      <c r="P1204">
        <f t="shared" si="121"/>
        <v>2008.7762894083562</v>
      </c>
      <c r="Q1204">
        <f t="shared" si="119"/>
        <v>2008</v>
      </c>
      <c r="R1204" s="25">
        <f t="shared" si="117"/>
        <v>31973.288888888885</v>
      </c>
      <c r="S1204" s="25">
        <f t="shared" si="118"/>
        <v>0</v>
      </c>
      <c r="W1204">
        <f>IF(AND(P1204&gt;='World Hubbert'!$N$9,P1203&lt;'World Hubbert'!$N$9),'Data 1'!M1204,0)</f>
        <v>0</v>
      </c>
      <c r="X1204">
        <f>IF(AND(P1204&gt;='World Hubbert'!$P$9,P1203&lt;'World Hubbert'!$P$9),'Data 1'!M1204,0)</f>
        <v>0</v>
      </c>
    </row>
    <row r="1205" spans="13:24">
      <c r="M1205">
        <f t="shared" si="116"/>
        <v>1202</v>
      </c>
      <c r="N1205">
        <f>MAX('World Hubbert'!$N$17*(1-(M1205/'World Hubbert'!$N$18))*M1205,0)</f>
        <v>31.946488888888886</v>
      </c>
      <c r="O1205">
        <f t="shared" si="120"/>
        <v>3.1302344476040495E-2</v>
      </c>
      <c r="P1205">
        <f t="shared" si="121"/>
        <v>2008.8075917528322</v>
      </c>
      <c r="Q1205">
        <f t="shared" si="119"/>
        <v>2008</v>
      </c>
      <c r="R1205" s="25">
        <f t="shared" si="117"/>
        <v>31946.488888888885</v>
      </c>
      <c r="S1205" s="25">
        <f t="shared" si="118"/>
        <v>0</v>
      </c>
      <c r="W1205">
        <f>IF(AND(P1205&gt;='World Hubbert'!$N$9,P1204&lt;'World Hubbert'!$N$9),'Data 1'!M1205,0)</f>
        <v>0</v>
      </c>
      <c r="X1205">
        <f>IF(AND(P1205&gt;='World Hubbert'!$P$9,P1204&lt;'World Hubbert'!$P$9),'Data 1'!M1205,0)</f>
        <v>0</v>
      </c>
    </row>
    <row r="1206" spans="13:24">
      <c r="M1206">
        <f t="shared" si="116"/>
        <v>1203</v>
      </c>
      <c r="N1206">
        <f>MAX('World Hubbert'!$N$17*(1-(M1206/'World Hubbert'!$N$18))*M1206,0)</f>
        <v>31.919599999999999</v>
      </c>
      <c r="O1206">
        <f t="shared" si="120"/>
        <v>3.13287133923984E-2</v>
      </c>
      <c r="P1206">
        <f t="shared" si="121"/>
        <v>2008.8389204662246</v>
      </c>
      <c r="Q1206">
        <f t="shared" si="119"/>
        <v>2008</v>
      </c>
      <c r="R1206" s="25">
        <f t="shared" si="117"/>
        <v>31919.599999999999</v>
      </c>
      <c r="S1206" s="25">
        <f t="shared" si="118"/>
        <v>0</v>
      </c>
      <c r="W1206">
        <f>IF(AND(P1206&gt;='World Hubbert'!$N$9,P1205&lt;'World Hubbert'!$N$9),'Data 1'!M1206,0)</f>
        <v>0</v>
      </c>
      <c r="X1206">
        <f>IF(AND(P1206&gt;='World Hubbert'!$P$9,P1205&lt;'World Hubbert'!$P$9),'Data 1'!M1206,0)</f>
        <v>0</v>
      </c>
    </row>
    <row r="1207" spans="13:24">
      <c r="M1207">
        <f t="shared" ref="M1207:M1270" si="122">M1206+1</f>
        <v>1204</v>
      </c>
      <c r="N1207">
        <f>MAX('World Hubbert'!$N$17*(1-(M1207/'World Hubbert'!$N$18))*M1207,0)</f>
        <v>31.892622222222226</v>
      </c>
      <c r="O1207">
        <f t="shared" si="120"/>
        <v>3.1355214163080555E-2</v>
      </c>
      <c r="P1207">
        <f t="shared" si="121"/>
        <v>2008.8702756803877</v>
      </c>
      <c r="Q1207">
        <f t="shared" si="119"/>
        <v>2008</v>
      </c>
      <c r="R1207" s="25">
        <f t="shared" ref="R1207:R1270" si="123">IF(N1207&gt;0,N1207*1000,0)</f>
        <v>31892.622222222224</v>
      </c>
      <c r="S1207" s="25">
        <f t="shared" ref="S1207:S1270" si="124">IF(R1207=$T$6,Q1207,0)</f>
        <v>0</v>
      </c>
      <c r="W1207">
        <f>IF(AND(P1207&gt;='World Hubbert'!$N$9,P1206&lt;'World Hubbert'!$N$9),'Data 1'!M1207,0)</f>
        <v>0</v>
      </c>
      <c r="X1207">
        <f>IF(AND(P1207&gt;='World Hubbert'!$P$9,P1206&lt;'World Hubbert'!$P$9),'Data 1'!M1207,0)</f>
        <v>0</v>
      </c>
    </row>
    <row r="1208" spans="13:24">
      <c r="M1208">
        <f t="shared" si="122"/>
        <v>1205</v>
      </c>
      <c r="N1208">
        <f>MAX('World Hubbert'!$N$17*(1-(M1208/'World Hubbert'!$N$18))*M1208,0)</f>
        <v>31.865555555555559</v>
      </c>
      <c r="O1208">
        <f t="shared" si="120"/>
        <v>3.1381847344747027E-2</v>
      </c>
      <c r="P1208">
        <f t="shared" si="121"/>
        <v>2008.9016575277326</v>
      </c>
      <c r="Q1208">
        <f t="shared" si="119"/>
        <v>2008</v>
      </c>
      <c r="R1208" s="25">
        <f t="shared" si="123"/>
        <v>31865.555555555558</v>
      </c>
      <c r="S1208" s="25">
        <f t="shared" si="124"/>
        <v>0</v>
      </c>
      <c r="W1208">
        <f>IF(AND(P1208&gt;='World Hubbert'!$N$9,P1207&lt;'World Hubbert'!$N$9),'Data 1'!M1208,0)</f>
        <v>0</v>
      </c>
      <c r="X1208">
        <f>IF(AND(P1208&gt;='World Hubbert'!$P$9,P1207&lt;'World Hubbert'!$P$9),'Data 1'!M1208,0)</f>
        <v>0</v>
      </c>
    </row>
    <row r="1209" spans="13:24">
      <c r="M1209">
        <f t="shared" si="122"/>
        <v>1206</v>
      </c>
      <c r="N1209">
        <f>MAX('World Hubbert'!$N$17*(1-(M1209/'World Hubbert'!$N$18))*M1209,0)</f>
        <v>31.838399999999996</v>
      </c>
      <c r="O1209">
        <f t="shared" si="120"/>
        <v>3.140861349816574E-2</v>
      </c>
      <c r="P1209">
        <f t="shared" si="121"/>
        <v>2008.9330661412307</v>
      </c>
      <c r="Q1209">
        <f t="shared" si="119"/>
        <v>2008</v>
      </c>
      <c r="R1209" s="25">
        <f t="shared" si="123"/>
        <v>31838.399999999998</v>
      </c>
      <c r="S1209" s="25">
        <f t="shared" si="124"/>
        <v>0</v>
      </c>
      <c r="W1209">
        <f>IF(AND(P1209&gt;='World Hubbert'!$N$9,P1208&lt;'World Hubbert'!$N$9),'Data 1'!M1209,0)</f>
        <v>0</v>
      </c>
      <c r="X1209">
        <f>IF(AND(P1209&gt;='World Hubbert'!$P$9,P1208&lt;'World Hubbert'!$P$9),'Data 1'!M1209,0)</f>
        <v>0</v>
      </c>
    </row>
    <row r="1210" spans="13:24">
      <c r="M1210">
        <f t="shared" si="122"/>
        <v>1207</v>
      </c>
      <c r="N1210">
        <f>MAX('World Hubbert'!$N$17*(1-(M1210/'World Hubbert'!$N$18))*M1210,0)</f>
        <v>31.811155555555555</v>
      </c>
      <c r="O1210">
        <f t="shared" si="120"/>
        <v>3.1435513188245633E-2</v>
      </c>
      <c r="P1210">
        <f t="shared" si="121"/>
        <v>2008.9645016544189</v>
      </c>
      <c r="Q1210">
        <f t="shared" si="119"/>
        <v>2008</v>
      </c>
      <c r="R1210" s="25">
        <f t="shared" si="123"/>
        <v>31811.155555555553</v>
      </c>
      <c r="S1210" s="25">
        <f t="shared" si="124"/>
        <v>0</v>
      </c>
      <c r="W1210">
        <f>IF(AND(P1210&gt;='World Hubbert'!$N$9,P1209&lt;'World Hubbert'!$N$9),'Data 1'!M1210,0)</f>
        <v>0</v>
      </c>
      <c r="X1210">
        <f>IF(AND(P1210&gt;='World Hubbert'!$P$9,P1209&lt;'World Hubbert'!$P$9),'Data 1'!M1210,0)</f>
        <v>0</v>
      </c>
    </row>
    <row r="1211" spans="13:24">
      <c r="M1211">
        <f t="shared" si="122"/>
        <v>1208</v>
      </c>
      <c r="N1211">
        <f>MAX('World Hubbert'!$N$17*(1-(M1211/'World Hubbert'!$N$18))*M1211,0)</f>
        <v>31.783822222222224</v>
      </c>
      <c r="O1211">
        <f t="shared" si="120"/>
        <v>3.146254698407016E-2</v>
      </c>
      <c r="P1211">
        <f t="shared" si="121"/>
        <v>2008.995964201403</v>
      </c>
      <c r="Q1211">
        <f t="shared" si="119"/>
        <v>2008</v>
      </c>
      <c r="R1211" s="25">
        <f t="shared" si="123"/>
        <v>31783.822222222225</v>
      </c>
      <c r="S1211" s="25">
        <f t="shared" si="124"/>
        <v>0</v>
      </c>
      <c r="W1211">
        <f>IF(AND(P1211&gt;='World Hubbert'!$N$9,P1210&lt;'World Hubbert'!$N$9),'Data 1'!M1211,0)</f>
        <v>0</v>
      </c>
      <c r="X1211">
        <f>IF(AND(P1211&gt;='World Hubbert'!$P$9,P1210&lt;'World Hubbert'!$P$9),'Data 1'!M1211,0)</f>
        <v>0</v>
      </c>
    </row>
    <row r="1212" spans="13:24">
      <c r="M1212">
        <f t="shared" si="122"/>
        <v>1209</v>
      </c>
      <c r="N1212">
        <f>MAX('World Hubbert'!$N$17*(1-(M1212/'World Hubbert'!$N$18))*M1212,0)</f>
        <v>31.756400000000006</v>
      </c>
      <c r="O1212">
        <f t="shared" si="120"/>
        <v>3.148971545893111E-2</v>
      </c>
      <c r="P1212">
        <f t="shared" si="121"/>
        <v>2009.027453916862</v>
      </c>
      <c r="Q1212">
        <f t="shared" si="119"/>
        <v>2009</v>
      </c>
      <c r="R1212" s="25">
        <f t="shared" si="123"/>
        <v>31756.400000000005</v>
      </c>
      <c r="S1212" s="25">
        <f t="shared" si="124"/>
        <v>0</v>
      </c>
      <c r="W1212">
        <f>IF(AND(P1212&gt;='World Hubbert'!$N$9,P1211&lt;'World Hubbert'!$N$9),'Data 1'!M1212,0)</f>
        <v>0</v>
      </c>
      <c r="X1212">
        <f>IF(AND(P1212&gt;='World Hubbert'!$P$9,P1211&lt;'World Hubbert'!$P$9),'Data 1'!M1212,0)</f>
        <v>0</v>
      </c>
    </row>
    <row r="1213" spans="13:24">
      <c r="M1213">
        <f t="shared" si="122"/>
        <v>1210</v>
      </c>
      <c r="N1213">
        <f>MAX('World Hubbert'!$N$17*(1-(M1213/'World Hubbert'!$N$18))*M1213,0)</f>
        <v>31.728888888888886</v>
      </c>
      <c r="O1213">
        <f t="shared" si="120"/>
        <v>3.1517019190362802E-2</v>
      </c>
      <c r="P1213">
        <f t="shared" si="121"/>
        <v>2009.0589709360524</v>
      </c>
      <c r="Q1213">
        <f t="shared" si="119"/>
        <v>2009</v>
      </c>
      <c r="R1213" s="25">
        <f t="shared" si="123"/>
        <v>31728.888888888887</v>
      </c>
      <c r="S1213" s="25">
        <f t="shared" si="124"/>
        <v>0</v>
      </c>
      <c r="W1213">
        <f>IF(AND(P1213&gt;='World Hubbert'!$N$9,P1212&lt;'World Hubbert'!$N$9),'Data 1'!M1213,0)</f>
        <v>0</v>
      </c>
      <c r="X1213">
        <f>IF(AND(P1213&gt;='World Hubbert'!$P$9,P1212&lt;'World Hubbert'!$P$9),'Data 1'!M1213,0)</f>
        <v>0</v>
      </c>
    </row>
    <row r="1214" spans="13:24">
      <c r="M1214">
        <f t="shared" si="122"/>
        <v>1211</v>
      </c>
      <c r="N1214">
        <f>MAX('World Hubbert'!$N$17*(1-(M1214/'World Hubbert'!$N$18))*M1214,0)</f>
        <v>31.701288888888886</v>
      </c>
      <c r="O1214">
        <f t="shared" si="120"/>
        <v>3.1544458760176593E-2</v>
      </c>
      <c r="P1214">
        <f t="shared" si="121"/>
        <v>2009.0905153948127</v>
      </c>
      <c r="Q1214">
        <f t="shared" si="119"/>
        <v>2009</v>
      </c>
      <c r="R1214" s="25">
        <f t="shared" si="123"/>
        <v>31701.288888888885</v>
      </c>
      <c r="S1214" s="25">
        <f t="shared" si="124"/>
        <v>0</v>
      </c>
      <c r="W1214">
        <f>IF(AND(P1214&gt;='World Hubbert'!$N$9,P1213&lt;'World Hubbert'!$N$9),'Data 1'!M1214,0)</f>
        <v>0</v>
      </c>
      <c r="X1214">
        <f>IF(AND(P1214&gt;='World Hubbert'!$P$9,P1213&lt;'World Hubbert'!$P$9),'Data 1'!M1214,0)</f>
        <v>0</v>
      </c>
    </row>
    <row r="1215" spans="13:24">
      <c r="M1215">
        <f t="shared" si="122"/>
        <v>1212</v>
      </c>
      <c r="N1215">
        <f>MAX('World Hubbert'!$N$17*(1-(M1215/'World Hubbert'!$N$18))*M1215,0)</f>
        <v>31.6736</v>
      </c>
      <c r="O1215">
        <f t="shared" si="120"/>
        <v>3.157203475449586E-2</v>
      </c>
      <c r="P1215">
        <f t="shared" si="121"/>
        <v>2009.122087429567</v>
      </c>
      <c r="Q1215">
        <f t="shared" si="119"/>
        <v>2009</v>
      </c>
      <c r="R1215" s="25">
        <f t="shared" si="123"/>
        <v>31673.600000000002</v>
      </c>
      <c r="S1215" s="25">
        <f t="shared" si="124"/>
        <v>0</v>
      </c>
      <c r="W1215">
        <f>IF(AND(P1215&gt;='World Hubbert'!$N$9,P1214&lt;'World Hubbert'!$N$9),'Data 1'!M1215,0)</f>
        <v>0</v>
      </c>
      <c r="X1215">
        <f>IF(AND(P1215&gt;='World Hubbert'!$P$9,P1214&lt;'World Hubbert'!$P$9),'Data 1'!M1215,0)</f>
        <v>0</v>
      </c>
    </row>
    <row r="1216" spans="13:24">
      <c r="M1216">
        <f t="shared" si="122"/>
        <v>1213</v>
      </c>
      <c r="N1216">
        <f>MAX('World Hubbert'!$N$17*(1-(M1216/'World Hubbert'!$N$18))*M1216,0)</f>
        <v>31.645822222222225</v>
      </c>
      <c r="O1216">
        <f t="shared" si="120"/>
        <v>3.1599747763791181E-2</v>
      </c>
      <c r="P1216">
        <f t="shared" si="121"/>
        <v>2009.1536871773308</v>
      </c>
      <c r="Q1216">
        <f t="shared" si="119"/>
        <v>2009</v>
      </c>
      <c r="R1216" s="25">
        <f t="shared" si="123"/>
        <v>31645.822222222225</v>
      </c>
      <c r="S1216" s="25">
        <f t="shared" si="124"/>
        <v>0</v>
      </c>
      <c r="W1216">
        <f>IF(AND(P1216&gt;='World Hubbert'!$N$9,P1215&lt;'World Hubbert'!$N$9),'Data 1'!M1216,0)</f>
        <v>0</v>
      </c>
      <c r="X1216">
        <f>IF(AND(P1216&gt;='World Hubbert'!$P$9,P1215&lt;'World Hubbert'!$P$9),'Data 1'!M1216,0)</f>
        <v>0</v>
      </c>
    </row>
    <row r="1217" spans="13:24">
      <c r="M1217">
        <f t="shared" si="122"/>
        <v>1214</v>
      </c>
      <c r="N1217">
        <f>MAX('World Hubbert'!$N$17*(1-(M1217/'World Hubbert'!$N$18))*M1217,0)</f>
        <v>31.617955555555561</v>
      </c>
      <c r="O1217">
        <f t="shared" si="120"/>
        <v>3.1627598382916032E-2</v>
      </c>
      <c r="P1217">
        <f t="shared" si="121"/>
        <v>2009.1853147757138</v>
      </c>
      <c r="Q1217">
        <f t="shared" si="119"/>
        <v>2009</v>
      </c>
      <c r="R1217" s="25">
        <f t="shared" si="123"/>
        <v>31617.95555555556</v>
      </c>
      <c r="S1217" s="25">
        <f t="shared" si="124"/>
        <v>0</v>
      </c>
      <c r="W1217">
        <f>IF(AND(P1217&gt;='World Hubbert'!$N$9,P1216&lt;'World Hubbert'!$N$9),'Data 1'!M1217,0)</f>
        <v>0</v>
      </c>
      <c r="X1217">
        <f>IF(AND(P1217&gt;='World Hubbert'!$P$9,P1216&lt;'World Hubbert'!$P$9),'Data 1'!M1217,0)</f>
        <v>0</v>
      </c>
    </row>
    <row r="1218" spans="13:24">
      <c r="M1218">
        <f t="shared" si="122"/>
        <v>1215</v>
      </c>
      <c r="N1218">
        <f>MAX('World Hubbert'!$N$17*(1-(M1218/'World Hubbert'!$N$18))*M1218,0)</f>
        <v>31.589999999999993</v>
      </c>
      <c r="O1218">
        <f t="shared" si="120"/>
        <v>3.1655587211142776E-2</v>
      </c>
      <c r="P1218">
        <f t="shared" si="121"/>
        <v>2009.2169703629249</v>
      </c>
      <c r="Q1218">
        <f t="shared" si="119"/>
        <v>2009</v>
      </c>
      <c r="R1218" s="25">
        <f t="shared" si="123"/>
        <v>31589.999999999993</v>
      </c>
      <c r="S1218" s="25">
        <f t="shared" si="124"/>
        <v>0</v>
      </c>
      <c r="W1218">
        <f>IF(AND(P1218&gt;='World Hubbert'!$N$9,P1217&lt;'World Hubbert'!$N$9),'Data 1'!M1218,0)</f>
        <v>0</v>
      </c>
      <c r="X1218">
        <f>IF(AND(P1218&gt;='World Hubbert'!$P$9,P1217&lt;'World Hubbert'!$P$9),'Data 1'!M1218,0)</f>
        <v>0</v>
      </c>
    </row>
    <row r="1219" spans="13:24">
      <c r="M1219">
        <f t="shared" si="122"/>
        <v>1216</v>
      </c>
      <c r="N1219">
        <f>MAX('World Hubbert'!$N$17*(1-(M1219/'World Hubbert'!$N$18))*M1219,0)</f>
        <v>31.561955555555553</v>
      </c>
      <c r="O1219">
        <f t="shared" si="120"/>
        <v>3.1683714852198994E-2</v>
      </c>
      <c r="P1219">
        <f t="shared" si="121"/>
        <v>2009.2486540777772</v>
      </c>
      <c r="Q1219">
        <f t="shared" si="119"/>
        <v>2009</v>
      </c>
      <c r="R1219" s="25">
        <f t="shared" si="123"/>
        <v>31561.955555555553</v>
      </c>
      <c r="S1219" s="25">
        <f t="shared" si="124"/>
        <v>0</v>
      </c>
      <c r="W1219">
        <f>IF(AND(P1219&gt;='World Hubbert'!$N$9,P1218&lt;'World Hubbert'!$N$9),'Data 1'!M1219,0)</f>
        <v>0</v>
      </c>
      <c r="X1219">
        <f>IF(AND(P1219&gt;='World Hubbert'!$P$9,P1218&lt;'World Hubbert'!$P$9),'Data 1'!M1219,0)</f>
        <v>0</v>
      </c>
    </row>
    <row r="1220" spans="13:24">
      <c r="M1220">
        <f t="shared" si="122"/>
        <v>1217</v>
      </c>
      <c r="N1220">
        <f>MAX('World Hubbert'!$N$17*(1-(M1220/'World Hubbert'!$N$18))*M1220,0)</f>
        <v>31.53382222222222</v>
      </c>
      <c r="O1220">
        <f t="shared" si="120"/>
        <v>3.1711981914304362E-2</v>
      </c>
      <c r="P1220">
        <f t="shared" si="121"/>
        <v>2009.2803660596915</v>
      </c>
      <c r="Q1220">
        <f t="shared" si="119"/>
        <v>2009</v>
      </c>
      <c r="R1220" s="25">
        <f t="shared" si="123"/>
        <v>31533.822222222221</v>
      </c>
      <c r="S1220" s="25">
        <f t="shared" si="124"/>
        <v>0</v>
      </c>
      <c r="W1220">
        <f>IF(AND(P1220&gt;='World Hubbert'!$N$9,P1219&lt;'World Hubbert'!$N$9),'Data 1'!M1220,0)</f>
        <v>0</v>
      </c>
      <c r="X1220">
        <f>IF(AND(P1220&gt;='World Hubbert'!$P$9,P1219&lt;'World Hubbert'!$P$9),'Data 1'!M1220,0)</f>
        <v>0</v>
      </c>
    </row>
    <row r="1221" spans="13:24">
      <c r="M1221">
        <f t="shared" si="122"/>
        <v>1218</v>
      </c>
      <c r="N1221">
        <f>MAX('World Hubbert'!$N$17*(1-(M1221/'World Hubbert'!$N$18))*M1221,0)</f>
        <v>31.505600000000005</v>
      </c>
      <c r="O1221">
        <f t="shared" si="120"/>
        <v>3.1740389010207704E-2</v>
      </c>
      <c r="P1221">
        <f t="shared" si="121"/>
        <v>2009.3121064487016</v>
      </c>
      <c r="Q1221">
        <f t="shared" ref="Q1221:Q1284" si="125">INT(P1221)</f>
        <v>2009</v>
      </c>
      <c r="R1221" s="25">
        <f t="shared" si="123"/>
        <v>31505.600000000006</v>
      </c>
      <c r="S1221" s="25">
        <f t="shared" si="124"/>
        <v>0</v>
      </c>
      <c r="W1221">
        <f>IF(AND(P1221&gt;='World Hubbert'!$N$9,P1220&lt;'World Hubbert'!$N$9),'Data 1'!M1221,0)</f>
        <v>0</v>
      </c>
      <c r="X1221">
        <f>IF(AND(P1221&gt;='World Hubbert'!$P$9,P1220&lt;'World Hubbert'!$P$9),'Data 1'!M1221,0)</f>
        <v>0</v>
      </c>
    </row>
    <row r="1222" spans="13:24">
      <c r="M1222">
        <f t="shared" si="122"/>
        <v>1219</v>
      </c>
      <c r="N1222">
        <f>MAX('World Hubbert'!$N$17*(1-(M1222/'World Hubbert'!$N$18))*M1222,0)</f>
        <v>31.477288888888893</v>
      </c>
      <c r="O1222">
        <f t="shared" si="120"/>
        <v>3.1768936757224607E-2</v>
      </c>
      <c r="P1222">
        <f t="shared" si="121"/>
        <v>2009.3438753854589</v>
      </c>
      <c r="Q1222">
        <f t="shared" si="125"/>
        <v>2009</v>
      </c>
      <c r="R1222" s="25">
        <f t="shared" si="123"/>
        <v>31477.288888888892</v>
      </c>
      <c r="S1222" s="25">
        <f t="shared" si="124"/>
        <v>0</v>
      </c>
      <c r="W1222">
        <f>IF(AND(P1222&gt;='World Hubbert'!$N$9,P1221&lt;'World Hubbert'!$N$9),'Data 1'!M1222,0)</f>
        <v>0</v>
      </c>
      <c r="X1222">
        <f>IF(AND(P1222&gt;='World Hubbert'!$P$9,P1221&lt;'World Hubbert'!$P$9),'Data 1'!M1222,0)</f>
        <v>0</v>
      </c>
    </row>
    <row r="1223" spans="13:24">
      <c r="M1223">
        <f t="shared" si="122"/>
        <v>1220</v>
      </c>
      <c r="N1223">
        <f>MAX('World Hubbert'!$N$17*(1-(M1223/'World Hubbert'!$N$18))*M1223,0)</f>
        <v>31.448888888888884</v>
      </c>
      <c r="O1223">
        <f t="shared" si="120"/>
        <v>3.1797625777275303E-2</v>
      </c>
      <c r="P1223">
        <f t="shared" si="121"/>
        <v>2009.3756730112361</v>
      </c>
      <c r="Q1223">
        <f t="shared" si="125"/>
        <v>2009</v>
      </c>
      <c r="R1223" s="25">
        <f t="shared" si="123"/>
        <v>31448.888888888883</v>
      </c>
      <c r="S1223" s="25">
        <f t="shared" si="124"/>
        <v>0</v>
      </c>
      <c r="W1223">
        <f>IF(AND(P1223&gt;='World Hubbert'!$N$9,P1222&lt;'World Hubbert'!$N$9),'Data 1'!M1223,0)</f>
        <v>0</v>
      </c>
      <c r="X1223">
        <f>IF(AND(P1223&gt;='World Hubbert'!$P$9,P1222&lt;'World Hubbert'!$P$9),'Data 1'!M1223,0)</f>
        <v>0</v>
      </c>
    </row>
    <row r="1224" spans="13:24">
      <c r="M1224">
        <f t="shared" si="122"/>
        <v>1221</v>
      </c>
      <c r="N1224">
        <f>MAX('World Hubbert'!$N$17*(1-(M1224/'World Hubbert'!$N$18))*M1224,0)</f>
        <v>31.420400000000001</v>
      </c>
      <c r="O1224">
        <f t="shared" si="120"/>
        <v>3.1826456696923015E-2</v>
      </c>
      <c r="P1224">
        <f t="shared" si="121"/>
        <v>2009.4074994679331</v>
      </c>
      <c r="Q1224">
        <f t="shared" si="125"/>
        <v>2009</v>
      </c>
      <c r="R1224" s="25">
        <f t="shared" si="123"/>
        <v>31420.400000000001</v>
      </c>
      <c r="S1224" s="25">
        <f t="shared" si="124"/>
        <v>0</v>
      </c>
      <c r="W1224">
        <f>IF(AND(P1224&gt;='World Hubbert'!$N$9,P1223&lt;'World Hubbert'!$N$9),'Data 1'!M1224,0)</f>
        <v>0</v>
      </c>
      <c r="X1224">
        <f>IF(AND(P1224&gt;='World Hubbert'!$P$9,P1223&lt;'World Hubbert'!$P$9),'Data 1'!M1224,0)</f>
        <v>0</v>
      </c>
    </row>
    <row r="1225" spans="13:24">
      <c r="M1225">
        <f t="shared" si="122"/>
        <v>1222</v>
      </c>
      <c r="N1225">
        <f>MAX('World Hubbert'!$N$17*(1-(M1225/'World Hubbert'!$N$18))*M1225,0)</f>
        <v>31.391822222222224</v>
      </c>
      <c r="O1225">
        <f t="shared" si="120"/>
        <v>3.1855430147412774E-2</v>
      </c>
      <c r="P1225">
        <f t="shared" si="121"/>
        <v>2009.4393548980806</v>
      </c>
      <c r="Q1225">
        <f t="shared" si="125"/>
        <v>2009</v>
      </c>
      <c r="R1225" s="25">
        <f t="shared" si="123"/>
        <v>31391.822222222225</v>
      </c>
      <c r="S1225" s="25">
        <f t="shared" si="124"/>
        <v>0</v>
      </c>
      <c r="W1225">
        <f>IF(AND(P1225&gt;='World Hubbert'!$N$9,P1224&lt;'World Hubbert'!$N$9),'Data 1'!M1225,0)</f>
        <v>0</v>
      </c>
      <c r="X1225">
        <f>IF(AND(P1225&gt;='World Hubbert'!$P$9,P1224&lt;'World Hubbert'!$P$9),'Data 1'!M1225,0)</f>
        <v>0</v>
      </c>
    </row>
    <row r="1226" spans="13:24">
      <c r="M1226">
        <f t="shared" si="122"/>
        <v>1223</v>
      </c>
      <c r="N1226">
        <f>MAX('World Hubbert'!$N$17*(1-(M1226/'World Hubbert'!$N$18))*M1226,0)</f>
        <v>31.363155555555561</v>
      </c>
      <c r="O1226">
        <f t="shared" si="120"/>
        <v>3.1884546764710461E-2</v>
      </c>
      <c r="P1226">
        <f t="shared" si="121"/>
        <v>2009.4712394448454</v>
      </c>
      <c r="Q1226">
        <f t="shared" si="125"/>
        <v>2009</v>
      </c>
      <c r="R1226" s="25">
        <f t="shared" si="123"/>
        <v>31363.155555555561</v>
      </c>
      <c r="S1226" s="25">
        <f t="shared" si="124"/>
        <v>0</v>
      </c>
      <c r="W1226">
        <f>IF(AND(P1226&gt;='World Hubbert'!$N$9,P1225&lt;'World Hubbert'!$N$9),'Data 1'!M1226,0)</f>
        <v>0</v>
      </c>
      <c r="X1226">
        <f>IF(AND(P1226&gt;='World Hubbert'!$P$9,P1225&lt;'World Hubbert'!$P$9),'Data 1'!M1226,0)</f>
        <v>0</v>
      </c>
    </row>
    <row r="1227" spans="13:24">
      <c r="M1227">
        <f t="shared" si="122"/>
        <v>1224</v>
      </c>
      <c r="N1227">
        <f>MAX('World Hubbert'!$N$17*(1-(M1227/'World Hubbert'!$N$18))*M1227,0)</f>
        <v>31.334399999999999</v>
      </c>
      <c r="O1227">
        <f t="shared" si="120"/>
        <v>3.1913807189542488E-2</v>
      </c>
      <c r="P1227">
        <f t="shared" si="121"/>
        <v>2009.503153252035</v>
      </c>
      <c r="Q1227">
        <f t="shared" si="125"/>
        <v>2009</v>
      </c>
      <c r="R1227" s="25">
        <f t="shared" si="123"/>
        <v>31334.399999999998</v>
      </c>
      <c r="S1227" s="25">
        <f t="shared" si="124"/>
        <v>0</v>
      </c>
      <c r="W1227">
        <f>IF(AND(P1227&gt;='World Hubbert'!$N$9,P1226&lt;'World Hubbert'!$N$9),'Data 1'!M1227,0)</f>
        <v>0</v>
      </c>
      <c r="X1227">
        <f>IF(AND(P1227&gt;='World Hubbert'!$P$9,P1226&lt;'World Hubbert'!$P$9),'Data 1'!M1227,0)</f>
        <v>0</v>
      </c>
    </row>
    <row r="1228" spans="13:24">
      <c r="M1228">
        <f t="shared" si="122"/>
        <v>1225</v>
      </c>
      <c r="N1228">
        <f>MAX('World Hubbert'!$N$17*(1-(M1228/'World Hubbert'!$N$18))*M1228,0)</f>
        <v>31.305555555555554</v>
      </c>
      <c r="O1228">
        <f t="shared" si="120"/>
        <v>3.1943212067435674E-2</v>
      </c>
      <c r="P1228">
        <f t="shared" si="121"/>
        <v>2009.5350964641025</v>
      </c>
      <c r="Q1228">
        <f t="shared" si="125"/>
        <v>2009</v>
      </c>
      <c r="R1228" s="25">
        <f t="shared" si="123"/>
        <v>31305.555555555555</v>
      </c>
      <c r="S1228" s="25">
        <f t="shared" si="124"/>
        <v>0</v>
      </c>
      <c r="W1228">
        <f>IF(AND(P1228&gt;='World Hubbert'!$N$9,P1227&lt;'World Hubbert'!$N$9),'Data 1'!M1228,0)</f>
        <v>0</v>
      </c>
      <c r="X1228">
        <f>IF(AND(P1228&gt;='World Hubbert'!$P$9,P1227&lt;'World Hubbert'!$P$9),'Data 1'!M1228,0)</f>
        <v>0</v>
      </c>
    </row>
    <row r="1229" spans="13:24">
      <c r="M1229">
        <f t="shared" si="122"/>
        <v>1226</v>
      </c>
      <c r="N1229">
        <f>MAX('World Hubbert'!$N$17*(1-(M1229/'World Hubbert'!$N$18))*M1229,0)</f>
        <v>31.276622222222226</v>
      </c>
      <c r="O1229">
        <f t="shared" si="120"/>
        <v>3.197276204875775E-2</v>
      </c>
      <c r="P1229">
        <f t="shared" si="121"/>
        <v>2009.5670692261513</v>
      </c>
      <c r="Q1229">
        <f t="shared" si="125"/>
        <v>2009</v>
      </c>
      <c r="R1229" s="25">
        <f t="shared" si="123"/>
        <v>31276.622222222228</v>
      </c>
      <c r="S1229" s="25">
        <f t="shared" si="124"/>
        <v>0</v>
      </c>
      <c r="W1229">
        <f>IF(AND(P1229&gt;='World Hubbert'!$N$9,P1228&lt;'World Hubbert'!$N$9),'Data 1'!M1229,0)</f>
        <v>0</v>
      </c>
      <c r="X1229">
        <f>IF(AND(P1229&gt;='World Hubbert'!$P$9,P1228&lt;'World Hubbert'!$P$9),'Data 1'!M1229,0)</f>
        <v>0</v>
      </c>
    </row>
    <row r="1230" spans="13:24">
      <c r="M1230">
        <f t="shared" si="122"/>
        <v>1227</v>
      </c>
      <c r="N1230">
        <f>MAX('World Hubbert'!$N$17*(1-(M1230/'World Hubbert'!$N$18))*M1230,0)</f>
        <v>31.247600000000002</v>
      </c>
      <c r="O1230">
        <f t="shared" si="120"/>
        <v>3.2002457788758175E-2</v>
      </c>
      <c r="P1230">
        <f t="shared" si="121"/>
        <v>2009.5990716839401</v>
      </c>
      <c r="Q1230">
        <f t="shared" si="125"/>
        <v>2009</v>
      </c>
      <c r="R1230" s="25">
        <f t="shared" si="123"/>
        <v>31247.600000000002</v>
      </c>
      <c r="S1230" s="25">
        <f t="shared" si="124"/>
        <v>0</v>
      </c>
      <c r="W1230">
        <f>IF(AND(P1230&gt;='World Hubbert'!$N$9,P1229&lt;'World Hubbert'!$N$9),'Data 1'!M1230,0)</f>
        <v>0</v>
      </c>
      <c r="X1230">
        <f>IF(AND(P1230&gt;='World Hubbert'!$P$9,P1229&lt;'World Hubbert'!$P$9),'Data 1'!M1230,0)</f>
        <v>0</v>
      </c>
    </row>
    <row r="1231" spans="13:24">
      <c r="M1231">
        <f t="shared" si="122"/>
        <v>1228</v>
      </c>
      <c r="N1231">
        <f>MAX('World Hubbert'!$N$17*(1-(M1231/'World Hubbert'!$N$18))*M1231,0)</f>
        <v>31.218488888888896</v>
      </c>
      <c r="O1231">
        <f t="shared" si="120"/>
        <v>3.2032299947609387E-2</v>
      </c>
      <c r="P1231">
        <f t="shared" si="121"/>
        <v>2009.6311039838877</v>
      </c>
      <c r="Q1231">
        <f t="shared" si="125"/>
        <v>2009</v>
      </c>
      <c r="R1231" s="25">
        <f t="shared" si="123"/>
        <v>31218.488888888896</v>
      </c>
      <c r="S1231" s="25">
        <f t="shared" si="124"/>
        <v>0</v>
      </c>
      <c r="W1231">
        <f>IF(AND(P1231&gt;='World Hubbert'!$N$9,P1230&lt;'World Hubbert'!$N$9),'Data 1'!M1231,0)</f>
        <v>0</v>
      </c>
      <c r="X1231">
        <f>IF(AND(P1231&gt;='World Hubbert'!$P$9,P1230&lt;'World Hubbert'!$P$9),'Data 1'!M1231,0)</f>
        <v>0</v>
      </c>
    </row>
    <row r="1232" spans="13:24">
      <c r="M1232">
        <f t="shared" si="122"/>
        <v>1229</v>
      </c>
      <c r="N1232">
        <f>MAX('World Hubbert'!$N$17*(1-(M1232/'World Hubbert'!$N$18))*M1232,0)</f>
        <v>31.189288888888889</v>
      </c>
      <c r="O1232">
        <f t="shared" si="120"/>
        <v>3.2062289190448574E-2</v>
      </c>
      <c r="P1232">
        <f t="shared" si="121"/>
        <v>2009.6631662730781</v>
      </c>
      <c r="Q1232">
        <f t="shared" si="125"/>
        <v>2009</v>
      </c>
      <c r="R1232" s="25">
        <f t="shared" si="123"/>
        <v>31189.288888888888</v>
      </c>
      <c r="S1232" s="25">
        <f t="shared" si="124"/>
        <v>0</v>
      </c>
      <c r="W1232">
        <f>IF(AND(P1232&gt;='World Hubbert'!$N$9,P1231&lt;'World Hubbert'!$N$9),'Data 1'!M1232,0)</f>
        <v>0</v>
      </c>
      <c r="X1232">
        <f>IF(AND(P1232&gt;='World Hubbert'!$P$9,P1231&lt;'World Hubbert'!$P$9),'Data 1'!M1232,0)</f>
        <v>0</v>
      </c>
    </row>
    <row r="1233" spans="13:24">
      <c r="M1233">
        <f t="shared" si="122"/>
        <v>1230</v>
      </c>
      <c r="N1233">
        <f>MAX('World Hubbert'!$N$17*(1-(M1233/'World Hubbert'!$N$18))*M1233,0)</f>
        <v>31.16</v>
      </c>
      <c r="O1233">
        <f t="shared" si="120"/>
        <v>3.2092426187419767E-2</v>
      </c>
      <c r="P1233">
        <f t="shared" si="121"/>
        <v>2009.6952586992654</v>
      </c>
      <c r="Q1233">
        <f t="shared" si="125"/>
        <v>2009</v>
      </c>
      <c r="R1233" s="25">
        <f t="shared" si="123"/>
        <v>31160</v>
      </c>
      <c r="S1233" s="25">
        <f t="shared" si="124"/>
        <v>0</v>
      </c>
      <c r="W1233">
        <f>IF(AND(P1233&gt;='World Hubbert'!$N$9,P1232&lt;'World Hubbert'!$N$9),'Data 1'!M1233,0)</f>
        <v>0</v>
      </c>
      <c r="X1233">
        <f>IF(AND(P1233&gt;='World Hubbert'!$P$9,P1232&lt;'World Hubbert'!$P$9),'Data 1'!M1233,0)</f>
        <v>0</v>
      </c>
    </row>
    <row r="1234" spans="13:24">
      <c r="M1234">
        <f t="shared" si="122"/>
        <v>1231</v>
      </c>
      <c r="N1234">
        <f>MAX('World Hubbert'!$N$17*(1-(M1234/'World Hubbert'!$N$18))*M1234,0)</f>
        <v>31.130622222222222</v>
      </c>
      <c r="O1234">
        <f t="shared" si="120"/>
        <v>3.2122711613716541E-2</v>
      </c>
      <c r="P1234">
        <f t="shared" si="121"/>
        <v>2009.7273814108792</v>
      </c>
      <c r="Q1234">
        <f t="shared" si="125"/>
        <v>2009</v>
      </c>
      <c r="R1234" s="25">
        <f t="shared" si="123"/>
        <v>31130.62222222222</v>
      </c>
      <c r="S1234" s="25">
        <f t="shared" si="124"/>
        <v>0</v>
      </c>
      <c r="W1234">
        <f>IF(AND(P1234&gt;='World Hubbert'!$N$9,P1233&lt;'World Hubbert'!$N$9),'Data 1'!M1234,0)</f>
        <v>0</v>
      </c>
      <c r="X1234">
        <f>IF(AND(P1234&gt;='World Hubbert'!$P$9,P1233&lt;'World Hubbert'!$P$9),'Data 1'!M1234,0)</f>
        <v>0</v>
      </c>
    </row>
    <row r="1235" spans="13:24">
      <c r="M1235">
        <f t="shared" si="122"/>
        <v>1232</v>
      </c>
      <c r="N1235">
        <f>MAX('World Hubbert'!$N$17*(1-(M1235/'World Hubbert'!$N$18))*M1235,0)</f>
        <v>31.101155555555561</v>
      </c>
      <c r="O1235">
        <f t="shared" si="120"/>
        <v>3.2153146149625014E-2</v>
      </c>
      <c r="P1235">
        <f t="shared" si="121"/>
        <v>2009.7595345570287</v>
      </c>
      <c r="Q1235">
        <f t="shared" si="125"/>
        <v>2009</v>
      </c>
      <c r="R1235" s="25">
        <f t="shared" si="123"/>
        <v>31101.155555555561</v>
      </c>
      <c r="S1235" s="25">
        <f t="shared" si="124"/>
        <v>0</v>
      </c>
      <c r="W1235">
        <f>IF(AND(P1235&gt;='World Hubbert'!$N$9,P1234&lt;'World Hubbert'!$N$9),'Data 1'!M1235,0)</f>
        <v>0</v>
      </c>
      <c r="X1235">
        <f>IF(AND(P1235&gt;='World Hubbert'!$P$9,P1234&lt;'World Hubbert'!$P$9),'Data 1'!M1235,0)</f>
        <v>0</v>
      </c>
    </row>
    <row r="1236" spans="13:24">
      <c r="M1236">
        <f t="shared" si="122"/>
        <v>1233</v>
      </c>
      <c r="N1236">
        <f>MAX('World Hubbert'!$N$17*(1-(M1236/'World Hubbert'!$N$18))*M1236,0)</f>
        <v>31.071599999999997</v>
      </c>
      <c r="O1236">
        <f t="shared" si="120"/>
        <v>3.2183730480567468E-2</v>
      </c>
      <c r="P1236">
        <f t="shared" si="121"/>
        <v>2009.7917182875092</v>
      </c>
      <c r="Q1236">
        <f t="shared" si="125"/>
        <v>2009</v>
      </c>
      <c r="R1236" s="25">
        <f t="shared" si="123"/>
        <v>31071.599999999995</v>
      </c>
      <c r="S1236" s="25">
        <f t="shared" si="124"/>
        <v>0</v>
      </c>
      <c r="W1236">
        <f>IF(AND(P1236&gt;='World Hubbert'!$N$9,P1235&lt;'World Hubbert'!$N$9),'Data 1'!M1236,0)</f>
        <v>0</v>
      </c>
      <c r="X1236">
        <f>IF(AND(P1236&gt;='World Hubbert'!$P$9,P1235&lt;'World Hubbert'!$P$9),'Data 1'!M1236,0)</f>
        <v>0</v>
      </c>
    </row>
    <row r="1237" spans="13:24">
      <c r="M1237">
        <f t="shared" si="122"/>
        <v>1234</v>
      </c>
      <c r="N1237">
        <f>MAX('World Hubbert'!$N$17*(1-(M1237/'World Hubbert'!$N$18))*M1237,0)</f>
        <v>31.041955555555553</v>
      </c>
      <c r="O1237">
        <f t="shared" ref="O1237:O1300" si="126">IF(N1237&gt;0,1/N1237,0)</f>
        <v>3.2214465297146229E-2</v>
      </c>
      <c r="P1237">
        <f t="shared" ref="P1237:P1300" si="127">P1236+O1237</f>
        <v>2009.8239327528063</v>
      </c>
      <c r="Q1237">
        <f t="shared" si="125"/>
        <v>2009</v>
      </c>
      <c r="R1237" s="25">
        <f t="shared" si="123"/>
        <v>31041.955555555553</v>
      </c>
      <c r="S1237" s="25">
        <f t="shared" si="124"/>
        <v>0</v>
      </c>
      <c r="W1237">
        <f>IF(AND(P1237&gt;='World Hubbert'!$N$9,P1236&lt;'World Hubbert'!$N$9),'Data 1'!M1237,0)</f>
        <v>0</v>
      </c>
      <c r="X1237">
        <f>IF(AND(P1237&gt;='World Hubbert'!$P$9,P1236&lt;'World Hubbert'!$P$9),'Data 1'!M1237,0)</f>
        <v>0</v>
      </c>
    </row>
    <row r="1238" spans="13:24">
      <c r="M1238">
        <f t="shared" si="122"/>
        <v>1235</v>
      </c>
      <c r="N1238">
        <f>MAX('World Hubbert'!$N$17*(1-(M1238/'World Hubbert'!$N$18))*M1238,0)</f>
        <v>31.012222222222224</v>
      </c>
      <c r="O1238">
        <f t="shared" si="126"/>
        <v>3.2245351295188275E-2</v>
      </c>
      <c r="P1238">
        <f t="shared" si="127"/>
        <v>2009.8561781041014</v>
      </c>
      <c r="Q1238">
        <f t="shared" si="125"/>
        <v>2009</v>
      </c>
      <c r="R1238" s="25">
        <f t="shared" si="123"/>
        <v>31012.222222222223</v>
      </c>
      <c r="S1238" s="25">
        <f t="shared" si="124"/>
        <v>0</v>
      </c>
      <c r="W1238">
        <f>IF(AND(P1238&gt;='World Hubbert'!$N$9,P1237&lt;'World Hubbert'!$N$9),'Data 1'!M1238,0)</f>
        <v>0</v>
      </c>
      <c r="X1238">
        <f>IF(AND(P1238&gt;='World Hubbert'!$P$9,P1237&lt;'World Hubbert'!$P$9),'Data 1'!M1238,0)</f>
        <v>0</v>
      </c>
    </row>
    <row r="1239" spans="13:24">
      <c r="M1239">
        <f t="shared" si="122"/>
        <v>1236</v>
      </c>
      <c r="N1239">
        <f>MAX('World Hubbert'!$N$17*(1-(M1239/'World Hubbert'!$N$18))*M1239,0)</f>
        <v>30.982400000000002</v>
      </c>
      <c r="O1239">
        <f t="shared" si="126"/>
        <v>3.2276389175790121E-2</v>
      </c>
      <c r="P1239">
        <f t="shared" si="127"/>
        <v>2009.8884544932773</v>
      </c>
      <c r="Q1239">
        <f t="shared" si="125"/>
        <v>2009</v>
      </c>
      <c r="R1239" s="25">
        <f t="shared" si="123"/>
        <v>30982.400000000001</v>
      </c>
      <c r="S1239" s="25">
        <f t="shared" si="124"/>
        <v>0</v>
      </c>
      <c r="W1239">
        <f>IF(AND(P1239&gt;='World Hubbert'!$N$9,P1238&lt;'World Hubbert'!$N$9),'Data 1'!M1239,0)</f>
        <v>0</v>
      </c>
      <c r="X1239">
        <f>IF(AND(P1239&gt;='World Hubbert'!$P$9,P1238&lt;'World Hubbert'!$P$9),'Data 1'!M1239,0)</f>
        <v>0</v>
      </c>
    </row>
    <row r="1240" spans="13:24">
      <c r="M1240">
        <f t="shared" si="122"/>
        <v>1237</v>
      </c>
      <c r="N1240">
        <f>MAX('World Hubbert'!$N$17*(1-(M1240/'World Hubbert'!$N$18))*M1240,0)</f>
        <v>30.952488888888894</v>
      </c>
      <c r="O1240">
        <f t="shared" si="126"/>
        <v>3.230757964536328E-2</v>
      </c>
      <c r="P1240">
        <f t="shared" si="127"/>
        <v>2009.9207620729228</v>
      </c>
      <c r="Q1240">
        <f t="shared" si="125"/>
        <v>2009</v>
      </c>
      <c r="R1240" s="25">
        <f t="shared" si="123"/>
        <v>30952.488888888893</v>
      </c>
      <c r="S1240" s="25">
        <f t="shared" si="124"/>
        <v>0</v>
      </c>
      <c r="W1240">
        <f>IF(AND(P1240&gt;='World Hubbert'!$N$9,P1239&lt;'World Hubbert'!$N$9),'Data 1'!M1240,0)</f>
        <v>0</v>
      </c>
      <c r="X1240">
        <f>IF(AND(P1240&gt;='World Hubbert'!$P$9,P1239&lt;'World Hubbert'!$P$9),'Data 1'!M1240,0)</f>
        <v>0</v>
      </c>
    </row>
    <row r="1241" spans="13:24">
      <c r="M1241">
        <f t="shared" si="122"/>
        <v>1238</v>
      </c>
      <c r="N1241">
        <f>MAX('World Hubbert'!$N$17*(1-(M1241/'World Hubbert'!$N$18))*M1241,0)</f>
        <v>30.922488888888886</v>
      </c>
      <c r="O1241">
        <f t="shared" si="126"/>
        <v>3.2338923415680211E-2</v>
      </c>
      <c r="P1241">
        <f t="shared" si="127"/>
        <v>2009.9531009963384</v>
      </c>
      <c r="Q1241">
        <f t="shared" si="125"/>
        <v>2009</v>
      </c>
      <c r="R1241" s="25">
        <f t="shared" si="123"/>
        <v>30922.488888888885</v>
      </c>
      <c r="S1241" s="25">
        <f t="shared" si="124"/>
        <v>0</v>
      </c>
      <c r="W1241">
        <f>IF(AND(P1241&gt;='World Hubbert'!$N$9,P1240&lt;'World Hubbert'!$N$9),'Data 1'!M1241,0)</f>
        <v>0</v>
      </c>
      <c r="X1241">
        <f>IF(AND(P1241&gt;='World Hubbert'!$P$9,P1240&lt;'World Hubbert'!$P$9),'Data 1'!M1241,0)</f>
        <v>0</v>
      </c>
    </row>
    <row r="1242" spans="13:24">
      <c r="M1242">
        <f t="shared" si="122"/>
        <v>1239</v>
      </c>
      <c r="N1242">
        <f>MAX('World Hubbert'!$N$17*(1-(M1242/'World Hubbert'!$N$18))*M1242,0)</f>
        <v>30.892399999999999</v>
      </c>
      <c r="O1242">
        <f t="shared" si="126"/>
        <v>3.237042120392071E-2</v>
      </c>
      <c r="P1242">
        <f t="shared" si="127"/>
        <v>2009.9854714175424</v>
      </c>
      <c r="Q1242">
        <f t="shared" si="125"/>
        <v>2009</v>
      </c>
      <c r="R1242" s="25">
        <f t="shared" si="123"/>
        <v>30892.399999999998</v>
      </c>
      <c r="S1242" s="25">
        <f t="shared" si="124"/>
        <v>0</v>
      </c>
      <c r="W1242">
        <f>IF(AND(P1242&gt;='World Hubbert'!$N$9,P1241&lt;'World Hubbert'!$N$9),'Data 1'!M1242,0)</f>
        <v>0</v>
      </c>
      <c r="X1242">
        <f>IF(AND(P1242&gt;='World Hubbert'!$P$9,P1241&lt;'World Hubbert'!$P$9),'Data 1'!M1242,0)</f>
        <v>0</v>
      </c>
    </row>
    <row r="1243" spans="13:24">
      <c r="M1243">
        <f t="shared" si="122"/>
        <v>1240</v>
      </c>
      <c r="N1243">
        <f>MAX('World Hubbert'!$N$17*(1-(M1243/'World Hubbert'!$N$18))*M1243,0)</f>
        <v>30.862222222222226</v>
      </c>
      <c r="O1243">
        <f t="shared" si="126"/>
        <v>3.2402073732718889E-2</v>
      </c>
      <c r="P1243">
        <f t="shared" si="127"/>
        <v>2010.0178734912752</v>
      </c>
      <c r="Q1243">
        <f t="shared" si="125"/>
        <v>2010</v>
      </c>
      <c r="R1243" s="25">
        <f t="shared" si="123"/>
        <v>30862.222222222226</v>
      </c>
      <c r="S1243" s="25">
        <f t="shared" si="124"/>
        <v>0</v>
      </c>
      <c r="W1243">
        <f>IF(AND(P1243&gt;='World Hubbert'!$N$9,P1242&lt;'World Hubbert'!$N$9),'Data 1'!M1243,0)</f>
        <v>0</v>
      </c>
      <c r="X1243">
        <f>IF(AND(P1243&gt;='World Hubbert'!$P$9,P1242&lt;'World Hubbert'!$P$9),'Data 1'!M1243,0)</f>
        <v>0</v>
      </c>
    </row>
    <row r="1244" spans="13:24">
      <c r="M1244">
        <f t="shared" si="122"/>
        <v>1241</v>
      </c>
      <c r="N1244">
        <f>MAX('World Hubbert'!$N$17*(1-(M1244/'World Hubbert'!$N$18))*M1244,0)</f>
        <v>30.83195555555556</v>
      </c>
      <c r="O1244">
        <f t="shared" si="126"/>
        <v>3.243388173021064E-2</v>
      </c>
      <c r="P1244">
        <f t="shared" si="127"/>
        <v>2010.0503073730054</v>
      </c>
      <c r="Q1244">
        <f t="shared" si="125"/>
        <v>2010</v>
      </c>
      <c r="R1244" s="25">
        <f t="shared" si="123"/>
        <v>30831.95555555556</v>
      </c>
      <c r="S1244" s="25">
        <f t="shared" si="124"/>
        <v>0</v>
      </c>
      <c r="W1244">
        <f>IF(AND(P1244&gt;='World Hubbert'!$N$9,P1243&lt;'World Hubbert'!$N$9),'Data 1'!M1244,0)</f>
        <v>0</v>
      </c>
      <c r="X1244">
        <f>IF(AND(P1244&gt;='World Hubbert'!$P$9,P1243&lt;'World Hubbert'!$P$9),'Data 1'!M1244,0)</f>
        <v>0</v>
      </c>
    </row>
    <row r="1245" spans="13:24">
      <c r="M1245">
        <f t="shared" si="122"/>
        <v>1242</v>
      </c>
      <c r="N1245">
        <f>MAX('World Hubbert'!$N$17*(1-(M1245/'World Hubbert'!$N$18))*M1245,0)</f>
        <v>30.801600000000008</v>
      </c>
      <c r="O1245">
        <f t="shared" si="126"/>
        <v>3.2465845930081547E-2</v>
      </c>
      <c r="P1245">
        <f t="shared" si="127"/>
        <v>2010.0827732189355</v>
      </c>
      <c r="Q1245">
        <f t="shared" si="125"/>
        <v>2010</v>
      </c>
      <c r="R1245" s="25">
        <f t="shared" si="123"/>
        <v>30801.600000000006</v>
      </c>
      <c r="S1245" s="25">
        <f t="shared" si="124"/>
        <v>0</v>
      </c>
      <c r="W1245">
        <f>IF(AND(P1245&gt;='World Hubbert'!$N$9,P1244&lt;'World Hubbert'!$N$9),'Data 1'!M1245,0)</f>
        <v>0</v>
      </c>
      <c r="X1245">
        <f>IF(AND(P1245&gt;='World Hubbert'!$P$9,P1244&lt;'World Hubbert'!$P$9),'Data 1'!M1245,0)</f>
        <v>0</v>
      </c>
    </row>
    <row r="1246" spans="13:24">
      <c r="M1246">
        <f t="shared" si="122"/>
        <v>1243</v>
      </c>
      <c r="N1246">
        <f>MAX('World Hubbert'!$N$17*(1-(M1246/'World Hubbert'!$N$18))*M1246,0)</f>
        <v>30.771155555555556</v>
      </c>
      <c r="O1246">
        <f t="shared" si="126"/>
        <v>3.2497967071615411E-2</v>
      </c>
      <c r="P1246">
        <f t="shared" si="127"/>
        <v>2010.115271186007</v>
      </c>
      <c r="Q1246">
        <f t="shared" si="125"/>
        <v>2010</v>
      </c>
      <c r="R1246" s="25">
        <f t="shared" si="123"/>
        <v>30771.155555555557</v>
      </c>
      <c r="S1246" s="25">
        <f t="shared" si="124"/>
        <v>0</v>
      </c>
      <c r="W1246">
        <f>IF(AND(P1246&gt;='World Hubbert'!$N$9,P1245&lt;'World Hubbert'!$N$9),'Data 1'!M1246,0)</f>
        <v>0</v>
      </c>
      <c r="X1246">
        <f>IF(AND(P1246&gt;='World Hubbert'!$P$9,P1245&lt;'World Hubbert'!$P$9),'Data 1'!M1246,0)</f>
        <v>0</v>
      </c>
    </row>
    <row r="1247" spans="13:24">
      <c r="M1247">
        <f t="shared" si="122"/>
        <v>1244</v>
      </c>
      <c r="N1247">
        <f>MAX('World Hubbert'!$N$17*(1-(M1247/'World Hubbert'!$N$18))*M1247,0)</f>
        <v>30.740622222222221</v>
      </c>
      <c r="O1247">
        <f t="shared" si="126"/>
        <v>3.2530245899743231E-2</v>
      </c>
      <c r="P1247">
        <f t="shared" si="127"/>
        <v>2010.1478014319068</v>
      </c>
      <c r="Q1247">
        <f t="shared" si="125"/>
        <v>2010</v>
      </c>
      <c r="R1247" s="25">
        <f t="shared" si="123"/>
        <v>30740.62222222222</v>
      </c>
      <c r="S1247" s="25">
        <f t="shared" si="124"/>
        <v>0</v>
      </c>
      <c r="W1247">
        <f>IF(AND(P1247&gt;='World Hubbert'!$N$9,P1246&lt;'World Hubbert'!$N$9),'Data 1'!M1247,0)</f>
        <v>0</v>
      </c>
      <c r="X1247">
        <f>IF(AND(P1247&gt;='World Hubbert'!$P$9,P1246&lt;'World Hubbert'!$P$9),'Data 1'!M1247,0)</f>
        <v>0</v>
      </c>
    </row>
    <row r="1248" spans="13:24">
      <c r="M1248">
        <f t="shared" si="122"/>
        <v>1245</v>
      </c>
      <c r="N1248">
        <f>MAX('World Hubbert'!$N$17*(1-(M1248/'World Hubbert'!$N$18))*M1248,0)</f>
        <v>30.710000000000004</v>
      </c>
      <c r="O1248">
        <f t="shared" si="126"/>
        <v>3.2562683165092796E-2</v>
      </c>
      <c r="P1248">
        <f t="shared" si="127"/>
        <v>2010.1803641150718</v>
      </c>
      <c r="Q1248">
        <f t="shared" si="125"/>
        <v>2010</v>
      </c>
      <c r="R1248" s="25">
        <f t="shared" si="123"/>
        <v>30710.000000000004</v>
      </c>
      <c r="S1248" s="25">
        <f t="shared" si="124"/>
        <v>0</v>
      </c>
      <c r="W1248">
        <f>IF(AND(P1248&gt;='World Hubbert'!$N$9,P1247&lt;'World Hubbert'!$N$9),'Data 1'!M1248,0)</f>
        <v>0</v>
      </c>
      <c r="X1248">
        <f>IF(AND(P1248&gt;='World Hubbert'!$P$9,P1247&lt;'World Hubbert'!$P$9),'Data 1'!M1248,0)</f>
        <v>0</v>
      </c>
    </row>
    <row r="1249" spans="13:24">
      <c r="M1249">
        <f t="shared" si="122"/>
        <v>1246</v>
      </c>
      <c r="N1249">
        <f>MAX('World Hubbert'!$N$17*(1-(M1249/'World Hubbert'!$N$18))*M1249,0)</f>
        <v>30.679288888888895</v>
      </c>
      <c r="O1249">
        <f t="shared" si="126"/>
        <v>3.2595279624038798E-2</v>
      </c>
      <c r="P1249">
        <f t="shared" si="127"/>
        <v>2010.2129593946959</v>
      </c>
      <c r="Q1249">
        <f t="shared" si="125"/>
        <v>2010</v>
      </c>
      <c r="R1249" s="25">
        <f t="shared" si="123"/>
        <v>30679.288888888896</v>
      </c>
      <c r="S1249" s="25">
        <f t="shared" si="124"/>
        <v>0</v>
      </c>
      <c r="W1249">
        <f>IF(AND(P1249&gt;='World Hubbert'!$N$9,P1248&lt;'World Hubbert'!$N$9),'Data 1'!M1249,0)</f>
        <v>0</v>
      </c>
      <c r="X1249">
        <f>IF(AND(P1249&gt;='World Hubbert'!$P$9,P1248&lt;'World Hubbert'!$P$9),'Data 1'!M1249,0)</f>
        <v>0</v>
      </c>
    </row>
    <row r="1250" spans="13:24">
      <c r="M1250">
        <f t="shared" si="122"/>
        <v>1247</v>
      </c>
      <c r="N1250">
        <f>MAX('World Hubbert'!$N$17*(1-(M1250/'World Hubbert'!$N$18))*M1250,0)</f>
        <v>30.648488888888885</v>
      </c>
      <c r="O1250">
        <f t="shared" si="126"/>
        <v>3.2628036038753409E-2</v>
      </c>
      <c r="P1250">
        <f t="shared" si="127"/>
        <v>2010.2455874307345</v>
      </c>
      <c r="Q1250">
        <f t="shared" si="125"/>
        <v>2010</v>
      </c>
      <c r="R1250" s="25">
        <f t="shared" si="123"/>
        <v>30648.488888888885</v>
      </c>
      <c r="S1250" s="25">
        <f t="shared" si="124"/>
        <v>0</v>
      </c>
      <c r="W1250">
        <f>IF(AND(P1250&gt;='World Hubbert'!$N$9,P1249&lt;'World Hubbert'!$N$9),'Data 1'!M1250,0)</f>
        <v>0</v>
      </c>
      <c r="X1250">
        <f>IF(AND(P1250&gt;='World Hubbert'!$P$9,P1249&lt;'World Hubbert'!$P$9),'Data 1'!M1250,0)</f>
        <v>0</v>
      </c>
    </row>
    <row r="1251" spans="13:24">
      <c r="M1251">
        <f t="shared" si="122"/>
        <v>1248</v>
      </c>
      <c r="N1251">
        <f>MAX('World Hubbert'!$N$17*(1-(M1251/'World Hubbert'!$N$18))*M1251,0)</f>
        <v>30.617599999999996</v>
      </c>
      <c r="O1251">
        <f t="shared" si="126"/>
        <v>3.2660953177257528E-2</v>
      </c>
      <c r="P1251">
        <f t="shared" si="127"/>
        <v>2010.2782483839119</v>
      </c>
      <c r="Q1251">
        <f t="shared" si="125"/>
        <v>2010</v>
      </c>
      <c r="R1251" s="25">
        <f t="shared" si="123"/>
        <v>30617.599999999995</v>
      </c>
      <c r="S1251" s="25">
        <f t="shared" si="124"/>
        <v>0</v>
      </c>
      <c r="W1251">
        <f>IF(AND(P1251&gt;='World Hubbert'!$N$9,P1250&lt;'World Hubbert'!$N$9),'Data 1'!M1251,0)</f>
        <v>0</v>
      </c>
      <c r="X1251">
        <f>IF(AND(P1251&gt;='World Hubbert'!$P$9,P1250&lt;'World Hubbert'!$P$9),'Data 1'!M1251,0)</f>
        <v>0</v>
      </c>
    </row>
    <row r="1252" spans="13:24">
      <c r="M1252">
        <f t="shared" si="122"/>
        <v>1249</v>
      </c>
      <c r="N1252">
        <f>MAX('World Hubbert'!$N$17*(1-(M1252/'World Hubbert'!$N$18))*M1252,0)</f>
        <v>30.586622222222225</v>
      </c>
      <c r="O1252">
        <f t="shared" si="126"/>
        <v>3.2694031813472552E-2</v>
      </c>
      <c r="P1252">
        <f t="shared" si="127"/>
        <v>2010.3109424157253</v>
      </c>
      <c r="Q1252">
        <f t="shared" si="125"/>
        <v>2010</v>
      </c>
      <c r="R1252" s="25">
        <f t="shared" si="123"/>
        <v>30586.622222222224</v>
      </c>
      <c r="S1252" s="25">
        <f t="shared" si="124"/>
        <v>0</v>
      </c>
      <c r="W1252">
        <f>IF(AND(P1252&gt;='World Hubbert'!$N$9,P1251&lt;'World Hubbert'!$N$9),'Data 1'!M1252,0)</f>
        <v>0</v>
      </c>
      <c r="X1252">
        <f>IF(AND(P1252&gt;='World Hubbert'!$P$9,P1251&lt;'World Hubbert'!$P$9),'Data 1'!M1252,0)</f>
        <v>0</v>
      </c>
    </row>
    <row r="1253" spans="13:24">
      <c r="M1253">
        <f t="shared" si="122"/>
        <v>1250</v>
      </c>
      <c r="N1253">
        <f>MAX('World Hubbert'!$N$17*(1-(M1253/'World Hubbert'!$N$18))*M1253,0)</f>
        <v>30.555555555555557</v>
      </c>
      <c r="O1253">
        <f t="shared" si="126"/>
        <v>3.2727272727272723E-2</v>
      </c>
      <c r="P1253">
        <f t="shared" si="127"/>
        <v>2010.3436696884526</v>
      </c>
      <c r="Q1253">
        <f t="shared" si="125"/>
        <v>2010</v>
      </c>
      <c r="R1253" s="25">
        <f t="shared" si="123"/>
        <v>30555.555555555558</v>
      </c>
      <c r="S1253" s="25">
        <f t="shared" si="124"/>
        <v>0</v>
      </c>
      <c r="W1253">
        <f>IF(AND(P1253&gt;='World Hubbert'!$N$9,P1252&lt;'World Hubbert'!$N$9),'Data 1'!M1253,0)</f>
        <v>0</v>
      </c>
      <c r="X1253">
        <f>IF(AND(P1253&gt;='World Hubbert'!$P$9,P1252&lt;'World Hubbert'!$P$9),'Data 1'!M1253,0)</f>
        <v>0</v>
      </c>
    </row>
    <row r="1254" spans="13:24">
      <c r="M1254">
        <f t="shared" si="122"/>
        <v>1251</v>
      </c>
      <c r="N1254">
        <f>MAX('World Hubbert'!$N$17*(1-(M1254/'World Hubbert'!$N$18))*M1254,0)</f>
        <v>30.524400000000007</v>
      </c>
      <c r="O1254">
        <f t="shared" si="126"/>
        <v>3.2760676704538E-2</v>
      </c>
      <c r="P1254">
        <f t="shared" si="127"/>
        <v>2010.3764303651571</v>
      </c>
      <c r="Q1254">
        <f t="shared" si="125"/>
        <v>2010</v>
      </c>
      <c r="R1254" s="25">
        <f t="shared" si="123"/>
        <v>30524.400000000009</v>
      </c>
      <c r="S1254" s="25">
        <f t="shared" si="124"/>
        <v>0</v>
      </c>
      <c r="W1254">
        <f>IF(AND(P1254&gt;='World Hubbert'!$N$9,P1253&lt;'World Hubbert'!$N$9),'Data 1'!M1254,0)</f>
        <v>0</v>
      </c>
      <c r="X1254">
        <f>IF(AND(P1254&gt;='World Hubbert'!$P$9,P1253&lt;'World Hubbert'!$P$9),'Data 1'!M1254,0)</f>
        <v>0</v>
      </c>
    </row>
    <row r="1255" spans="13:24">
      <c r="M1255">
        <f t="shared" si="122"/>
        <v>1252</v>
      </c>
      <c r="N1255">
        <f>MAX('World Hubbert'!$N$17*(1-(M1255/'World Hubbert'!$N$18))*M1255,0)</f>
        <v>30.493155555555553</v>
      </c>
      <c r="O1255">
        <f t="shared" si="126"/>
        <v>3.2794244537207626E-2</v>
      </c>
      <c r="P1255">
        <f t="shared" si="127"/>
        <v>2010.4092246096943</v>
      </c>
      <c r="Q1255">
        <f t="shared" si="125"/>
        <v>2010</v>
      </c>
      <c r="R1255" s="25">
        <f t="shared" si="123"/>
        <v>30493.155555555553</v>
      </c>
      <c r="S1255" s="25">
        <f t="shared" si="124"/>
        <v>0</v>
      </c>
      <c r="W1255">
        <f>IF(AND(P1255&gt;='World Hubbert'!$N$9,P1254&lt;'World Hubbert'!$N$9),'Data 1'!M1255,0)</f>
        <v>0</v>
      </c>
      <c r="X1255">
        <f>IF(AND(P1255&gt;='World Hubbert'!$P$9,P1254&lt;'World Hubbert'!$P$9),'Data 1'!M1255,0)</f>
        <v>0</v>
      </c>
    </row>
    <row r="1256" spans="13:24">
      <c r="M1256">
        <f t="shared" si="122"/>
        <v>1253</v>
      </c>
      <c r="N1256">
        <f>MAX('World Hubbert'!$N$17*(1-(M1256/'World Hubbert'!$N$18))*M1256,0)</f>
        <v>30.461822222222221</v>
      </c>
      <c r="O1256">
        <f t="shared" si="126"/>
        <v>3.2827977023334128E-2</v>
      </c>
      <c r="P1256">
        <f t="shared" si="127"/>
        <v>2010.4420525867176</v>
      </c>
      <c r="Q1256">
        <f t="shared" si="125"/>
        <v>2010</v>
      </c>
      <c r="R1256" s="25">
        <f t="shared" si="123"/>
        <v>30461.822222222221</v>
      </c>
      <c r="S1256" s="25">
        <f t="shared" si="124"/>
        <v>0</v>
      </c>
      <c r="W1256">
        <f>IF(AND(P1256&gt;='World Hubbert'!$N$9,P1255&lt;'World Hubbert'!$N$9),'Data 1'!M1256,0)</f>
        <v>0</v>
      </c>
      <c r="X1256">
        <f>IF(AND(P1256&gt;='World Hubbert'!$P$9,P1255&lt;'World Hubbert'!$P$9),'Data 1'!M1256,0)</f>
        <v>0</v>
      </c>
    </row>
    <row r="1257" spans="13:24">
      <c r="M1257">
        <f t="shared" si="122"/>
        <v>1254</v>
      </c>
      <c r="N1257">
        <f>MAX('World Hubbert'!$N$17*(1-(M1257/'World Hubbert'!$N$18))*M1257,0)</f>
        <v>30.430400000000002</v>
      </c>
      <c r="O1257">
        <f t="shared" si="126"/>
        <v>3.2861874967138126E-2</v>
      </c>
      <c r="P1257">
        <f t="shared" si="127"/>
        <v>2010.4749144616849</v>
      </c>
      <c r="Q1257">
        <f t="shared" si="125"/>
        <v>2010</v>
      </c>
      <c r="R1257" s="25">
        <f t="shared" si="123"/>
        <v>30430.400000000001</v>
      </c>
      <c r="S1257" s="25">
        <f t="shared" si="124"/>
        <v>0</v>
      </c>
      <c r="W1257">
        <f>IF(AND(P1257&gt;='World Hubbert'!$N$9,P1256&lt;'World Hubbert'!$N$9),'Data 1'!M1257,0)</f>
        <v>0</v>
      </c>
      <c r="X1257">
        <f>IF(AND(P1257&gt;='World Hubbert'!$P$9,P1256&lt;'World Hubbert'!$P$9),'Data 1'!M1257,0)</f>
        <v>0</v>
      </c>
    </row>
    <row r="1258" spans="13:24">
      <c r="M1258">
        <f t="shared" si="122"/>
        <v>1255</v>
      </c>
      <c r="N1258">
        <f>MAX('World Hubbert'!$N$17*(1-(M1258/'World Hubbert'!$N$18))*M1258,0)</f>
        <v>30.398888888888891</v>
      </c>
      <c r="O1258">
        <f t="shared" si="126"/>
        <v>3.2895939179063562E-2</v>
      </c>
      <c r="P1258">
        <f t="shared" si="127"/>
        <v>2010.5078104008639</v>
      </c>
      <c r="Q1258">
        <f t="shared" si="125"/>
        <v>2010</v>
      </c>
      <c r="R1258" s="25">
        <f t="shared" si="123"/>
        <v>30398.888888888891</v>
      </c>
      <c r="S1258" s="25">
        <f t="shared" si="124"/>
        <v>0</v>
      </c>
      <c r="W1258">
        <f>IF(AND(P1258&gt;='World Hubbert'!$N$9,P1257&lt;'World Hubbert'!$N$9),'Data 1'!M1258,0)</f>
        <v>0</v>
      </c>
      <c r="X1258">
        <f>IF(AND(P1258&gt;='World Hubbert'!$P$9,P1257&lt;'World Hubbert'!$P$9),'Data 1'!M1258,0)</f>
        <v>0</v>
      </c>
    </row>
    <row r="1259" spans="13:24">
      <c r="M1259">
        <f t="shared" si="122"/>
        <v>1256</v>
      </c>
      <c r="N1259">
        <f>MAX('World Hubbert'!$N$17*(1-(M1259/'World Hubbert'!$N$18))*M1259,0)</f>
        <v>30.367288888888883</v>
      </c>
      <c r="O1259">
        <f t="shared" si="126"/>
        <v>3.2930170475833652E-2</v>
      </c>
      <c r="P1259">
        <f t="shared" si="127"/>
        <v>2010.5407405713397</v>
      </c>
      <c r="Q1259">
        <f t="shared" si="125"/>
        <v>2010</v>
      </c>
      <c r="R1259" s="25">
        <f t="shared" si="123"/>
        <v>30367.288888888881</v>
      </c>
      <c r="S1259" s="25">
        <f t="shared" si="124"/>
        <v>0</v>
      </c>
      <c r="W1259">
        <f>IF(AND(P1259&gt;='World Hubbert'!$N$9,P1258&lt;'World Hubbert'!$N$9),'Data 1'!M1259,0)</f>
        <v>0</v>
      </c>
      <c r="X1259">
        <f>IF(AND(P1259&gt;='World Hubbert'!$P$9,P1258&lt;'World Hubbert'!$P$9),'Data 1'!M1259,0)</f>
        <v>0</v>
      </c>
    </row>
    <row r="1260" spans="13:24">
      <c r="M1260">
        <f t="shared" si="122"/>
        <v>1257</v>
      </c>
      <c r="N1260">
        <f>MAX('World Hubbert'!$N$17*(1-(M1260/'World Hubbert'!$N$18))*M1260,0)</f>
        <v>30.335599999999999</v>
      </c>
      <c r="O1260">
        <f t="shared" si="126"/>
        <v>3.2964569680507393E-2</v>
      </c>
      <c r="P1260">
        <f t="shared" si="127"/>
        <v>2010.5737051410201</v>
      </c>
      <c r="Q1260">
        <f t="shared" si="125"/>
        <v>2010</v>
      </c>
      <c r="R1260" s="25">
        <f t="shared" si="123"/>
        <v>30335.599999999999</v>
      </c>
      <c r="S1260" s="25">
        <f t="shared" si="124"/>
        <v>0</v>
      </c>
      <c r="W1260">
        <f>IF(AND(P1260&gt;='World Hubbert'!$N$9,P1259&lt;'World Hubbert'!$N$9),'Data 1'!M1260,0)</f>
        <v>0</v>
      </c>
      <c r="X1260">
        <f>IF(AND(P1260&gt;='World Hubbert'!$P$9,P1259&lt;'World Hubbert'!$P$9),'Data 1'!M1260,0)</f>
        <v>0</v>
      </c>
    </row>
    <row r="1261" spans="13:24">
      <c r="M1261">
        <f t="shared" si="122"/>
        <v>1258</v>
      </c>
      <c r="N1261">
        <f>MAX('World Hubbert'!$N$17*(1-(M1261/'World Hubbert'!$N$18))*M1261,0)</f>
        <v>30.303822222222223</v>
      </c>
      <c r="O1261">
        <f t="shared" si="126"/>
        <v>3.2999137622536798E-2</v>
      </c>
      <c r="P1261">
        <f t="shared" si="127"/>
        <v>2010.6067042786426</v>
      </c>
      <c r="Q1261">
        <f t="shared" si="125"/>
        <v>2010</v>
      </c>
      <c r="R1261" s="25">
        <f t="shared" si="123"/>
        <v>30303.822222222225</v>
      </c>
      <c r="S1261" s="25">
        <f t="shared" si="124"/>
        <v>0</v>
      </c>
      <c r="W1261">
        <f>IF(AND(P1261&gt;='World Hubbert'!$N$9,P1260&lt;'World Hubbert'!$N$9),'Data 1'!M1261,0)</f>
        <v>0</v>
      </c>
      <c r="X1261">
        <f>IF(AND(P1261&gt;='World Hubbert'!$P$9,P1260&lt;'World Hubbert'!$P$9),'Data 1'!M1261,0)</f>
        <v>0</v>
      </c>
    </row>
    <row r="1262" spans="13:24">
      <c r="M1262">
        <f t="shared" si="122"/>
        <v>1259</v>
      </c>
      <c r="N1262">
        <f>MAX('World Hubbert'!$N$17*(1-(M1262/'World Hubbert'!$N$18))*M1262,0)</f>
        <v>30.271955555555561</v>
      </c>
      <c r="O1262">
        <f t="shared" si="126"/>
        <v>3.3033875137824666E-2</v>
      </c>
      <c r="P1262">
        <f t="shared" si="127"/>
        <v>2010.6397381537804</v>
      </c>
      <c r="Q1262">
        <f t="shared" si="125"/>
        <v>2010</v>
      </c>
      <c r="R1262" s="25">
        <f t="shared" si="123"/>
        <v>30271.95555555556</v>
      </c>
      <c r="S1262" s="25">
        <f t="shared" si="124"/>
        <v>0</v>
      </c>
      <c r="W1262">
        <f>IF(AND(P1262&gt;='World Hubbert'!$N$9,P1261&lt;'World Hubbert'!$N$9),'Data 1'!M1262,0)</f>
        <v>0</v>
      </c>
      <c r="X1262">
        <f>IF(AND(P1262&gt;='World Hubbert'!$P$9,P1261&lt;'World Hubbert'!$P$9),'Data 1'!M1262,0)</f>
        <v>0</v>
      </c>
    </row>
    <row r="1263" spans="13:24">
      <c r="M1263">
        <f t="shared" si="122"/>
        <v>1260</v>
      </c>
      <c r="N1263">
        <f>MAX('World Hubbert'!$N$17*(1-(M1263/'World Hubbert'!$N$18))*M1263,0)</f>
        <v>30.240000000000006</v>
      </c>
      <c r="O1263">
        <f t="shared" si="126"/>
        <v>3.306878306878306E-2</v>
      </c>
      <c r="P1263">
        <f t="shared" si="127"/>
        <v>2010.6728069368492</v>
      </c>
      <c r="Q1263">
        <f t="shared" si="125"/>
        <v>2010</v>
      </c>
      <c r="R1263" s="25">
        <f t="shared" si="123"/>
        <v>30240.000000000007</v>
      </c>
      <c r="S1263" s="25">
        <f t="shared" si="124"/>
        <v>0</v>
      </c>
      <c r="W1263">
        <f>IF(AND(P1263&gt;='World Hubbert'!$N$9,P1262&lt;'World Hubbert'!$N$9),'Data 1'!M1263,0)</f>
        <v>0</v>
      </c>
      <c r="X1263">
        <f>IF(AND(P1263&gt;='World Hubbert'!$P$9,P1262&lt;'World Hubbert'!$P$9),'Data 1'!M1263,0)</f>
        <v>0</v>
      </c>
    </row>
    <row r="1264" spans="13:24">
      <c r="M1264">
        <f t="shared" si="122"/>
        <v>1261</v>
      </c>
      <c r="N1264">
        <f>MAX('World Hubbert'!$N$17*(1-(M1264/'World Hubbert'!$N$18))*M1264,0)</f>
        <v>30.207955555555554</v>
      </c>
      <c r="O1264">
        <f t="shared" si="126"/>
        <v>3.3103862264392457E-2</v>
      </c>
      <c r="P1264">
        <f t="shared" si="127"/>
        <v>2010.7059107991136</v>
      </c>
      <c r="Q1264">
        <f t="shared" si="125"/>
        <v>2010</v>
      </c>
      <c r="R1264" s="25">
        <f t="shared" si="123"/>
        <v>30207.955555555553</v>
      </c>
      <c r="S1264" s="25">
        <f t="shared" si="124"/>
        <v>0</v>
      </c>
      <c r="W1264">
        <f>IF(AND(P1264&gt;='World Hubbert'!$N$9,P1263&lt;'World Hubbert'!$N$9),'Data 1'!M1264,0)</f>
        <v>0</v>
      </c>
      <c r="X1264">
        <f>IF(AND(P1264&gt;='World Hubbert'!$P$9,P1263&lt;'World Hubbert'!$P$9),'Data 1'!M1264,0)</f>
        <v>0</v>
      </c>
    </row>
    <row r="1265" spans="13:24">
      <c r="M1265">
        <f t="shared" si="122"/>
        <v>1262</v>
      </c>
      <c r="N1265">
        <f>MAX('World Hubbert'!$N$17*(1-(M1265/'World Hubbert'!$N$18))*M1265,0)</f>
        <v>30.175822222222219</v>
      </c>
      <c r="O1265">
        <f t="shared" si="126"/>
        <v>3.3139113580261462E-2</v>
      </c>
      <c r="P1265">
        <f t="shared" si="127"/>
        <v>2010.7390499126939</v>
      </c>
      <c r="Q1265">
        <f t="shared" si="125"/>
        <v>2010</v>
      </c>
      <c r="R1265" s="25">
        <f t="shared" si="123"/>
        <v>30175.822222222221</v>
      </c>
      <c r="S1265" s="25">
        <f t="shared" si="124"/>
        <v>0</v>
      </c>
      <c r="W1265">
        <f>IF(AND(P1265&gt;='World Hubbert'!$N$9,P1264&lt;'World Hubbert'!$N$9),'Data 1'!M1265,0)</f>
        <v>0</v>
      </c>
      <c r="X1265">
        <f>IF(AND(P1265&gt;='World Hubbert'!$P$9,P1264&lt;'World Hubbert'!$P$9),'Data 1'!M1265,0)</f>
        <v>0</v>
      </c>
    </row>
    <row r="1266" spans="13:24">
      <c r="M1266">
        <f t="shared" si="122"/>
        <v>1263</v>
      </c>
      <c r="N1266">
        <f>MAX('World Hubbert'!$N$17*(1-(M1266/'World Hubbert'!$N$18))*M1266,0)</f>
        <v>30.143600000000003</v>
      </c>
      <c r="O1266">
        <f t="shared" si="126"/>
        <v>3.3174537878687349E-2</v>
      </c>
      <c r="P1266">
        <f t="shared" si="127"/>
        <v>2010.7722244505726</v>
      </c>
      <c r="Q1266">
        <f t="shared" si="125"/>
        <v>2010</v>
      </c>
      <c r="R1266" s="25">
        <f t="shared" si="123"/>
        <v>30143.600000000002</v>
      </c>
      <c r="S1266" s="25">
        <f t="shared" si="124"/>
        <v>0</v>
      </c>
      <c r="W1266">
        <f>IF(AND(P1266&gt;='World Hubbert'!$N$9,P1265&lt;'World Hubbert'!$N$9),'Data 1'!M1266,0)</f>
        <v>0</v>
      </c>
      <c r="X1266">
        <f>IF(AND(P1266&gt;='World Hubbert'!$P$9,P1265&lt;'World Hubbert'!$P$9),'Data 1'!M1266,0)</f>
        <v>0</v>
      </c>
    </row>
    <row r="1267" spans="13:24">
      <c r="M1267">
        <f t="shared" si="122"/>
        <v>1264</v>
      </c>
      <c r="N1267">
        <f>MAX('World Hubbert'!$N$17*(1-(M1267/'World Hubbert'!$N$18))*M1267,0)</f>
        <v>30.11128888888889</v>
      </c>
      <c r="O1267">
        <f t="shared" si="126"/>
        <v>3.3210136028717176E-2</v>
      </c>
      <c r="P1267">
        <f t="shared" si="127"/>
        <v>2010.8054345866012</v>
      </c>
      <c r="Q1267">
        <f t="shared" si="125"/>
        <v>2010</v>
      </c>
      <c r="R1267" s="25">
        <f t="shared" si="123"/>
        <v>30111.288888888888</v>
      </c>
      <c r="S1267" s="25">
        <f t="shared" si="124"/>
        <v>0</v>
      </c>
      <c r="W1267">
        <f>IF(AND(P1267&gt;='World Hubbert'!$N$9,P1266&lt;'World Hubbert'!$N$9),'Data 1'!M1267,0)</f>
        <v>0</v>
      </c>
      <c r="X1267">
        <f>IF(AND(P1267&gt;='World Hubbert'!$P$9,P1266&lt;'World Hubbert'!$P$9),'Data 1'!M1267,0)</f>
        <v>0</v>
      </c>
    </row>
    <row r="1268" spans="13:24">
      <c r="M1268">
        <f t="shared" si="122"/>
        <v>1265</v>
      </c>
      <c r="N1268">
        <f>MAX('World Hubbert'!$N$17*(1-(M1268/'World Hubbert'!$N$18))*M1268,0)</f>
        <v>30.078888888888894</v>
      </c>
      <c r="O1268">
        <f t="shared" si="126"/>
        <v>3.3245908906209591E-2</v>
      </c>
      <c r="P1268">
        <f t="shared" si="127"/>
        <v>2010.8386804955073</v>
      </c>
      <c r="Q1268">
        <f t="shared" si="125"/>
        <v>2010</v>
      </c>
      <c r="R1268" s="25">
        <f t="shared" si="123"/>
        <v>30078.888888888894</v>
      </c>
      <c r="S1268" s="25">
        <f t="shared" si="124"/>
        <v>0</v>
      </c>
      <c r="W1268">
        <f>IF(AND(P1268&gt;='World Hubbert'!$N$9,P1267&lt;'World Hubbert'!$N$9),'Data 1'!M1268,0)</f>
        <v>0</v>
      </c>
      <c r="X1268">
        <f>IF(AND(P1268&gt;='World Hubbert'!$P$9,P1267&lt;'World Hubbert'!$P$9),'Data 1'!M1268,0)</f>
        <v>0</v>
      </c>
    </row>
    <row r="1269" spans="13:24">
      <c r="M1269">
        <f t="shared" si="122"/>
        <v>1266</v>
      </c>
      <c r="N1269">
        <f>MAX('World Hubbert'!$N$17*(1-(M1269/'World Hubbert'!$N$18))*M1269,0)</f>
        <v>30.046399999999998</v>
      </c>
      <c r="O1269">
        <f t="shared" si="126"/>
        <v>3.328185739389744E-2</v>
      </c>
      <c r="P1269">
        <f t="shared" si="127"/>
        <v>2010.8719623529012</v>
      </c>
      <c r="Q1269">
        <f t="shared" si="125"/>
        <v>2010</v>
      </c>
      <c r="R1269" s="25">
        <f t="shared" si="123"/>
        <v>30046.399999999998</v>
      </c>
      <c r="S1269" s="25">
        <f t="shared" si="124"/>
        <v>0</v>
      </c>
      <c r="W1269">
        <f>IF(AND(P1269&gt;='World Hubbert'!$N$9,P1268&lt;'World Hubbert'!$N$9),'Data 1'!M1269,0)</f>
        <v>0</v>
      </c>
      <c r="X1269">
        <f>IF(AND(P1269&gt;='World Hubbert'!$P$9,P1268&lt;'World Hubbert'!$P$9),'Data 1'!M1269,0)</f>
        <v>0</v>
      </c>
    </row>
    <row r="1270" spans="13:24">
      <c r="M1270">
        <f t="shared" si="122"/>
        <v>1267</v>
      </c>
      <c r="N1270">
        <f>MAX('World Hubbert'!$N$17*(1-(M1270/'World Hubbert'!$N$18))*M1270,0)</f>
        <v>30.01382222222222</v>
      </c>
      <c r="O1270">
        <f t="shared" si="126"/>
        <v>3.3317982381450915E-2</v>
      </c>
      <c r="P1270">
        <f t="shared" si="127"/>
        <v>2010.9052803352827</v>
      </c>
      <c r="Q1270">
        <f t="shared" si="125"/>
        <v>2010</v>
      </c>
      <c r="R1270" s="25">
        <f t="shared" si="123"/>
        <v>30013.822222222221</v>
      </c>
      <c r="S1270" s="25">
        <f t="shared" si="124"/>
        <v>0</v>
      </c>
      <c r="W1270">
        <f>IF(AND(P1270&gt;='World Hubbert'!$N$9,P1269&lt;'World Hubbert'!$N$9),'Data 1'!M1270,0)</f>
        <v>0</v>
      </c>
      <c r="X1270">
        <f>IF(AND(P1270&gt;='World Hubbert'!$P$9,P1269&lt;'World Hubbert'!$P$9),'Data 1'!M1270,0)</f>
        <v>0</v>
      </c>
    </row>
    <row r="1271" spans="13:24">
      <c r="M1271">
        <f t="shared" ref="M1271:M1334" si="128">M1270+1</f>
        <v>1268</v>
      </c>
      <c r="N1271">
        <f>MAX('World Hubbert'!$N$17*(1-(M1271/'World Hubbert'!$N$18))*M1271,0)</f>
        <v>29.98115555555556</v>
      </c>
      <c r="O1271">
        <f t="shared" si="126"/>
        <v>3.3354284765541607E-2</v>
      </c>
      <c r="P1271">
        <f t="shared" si="127"/>
        <v>2010.9386346200481</v>
      </c>
      <c r="Q1271">
        <f t="shared" si="125"/>
        <v>2010</v>
      </c>
      <c r="R1271" s="25">
        <f t="shared" ref="R1271:R1334" si="129">IF(N1271&gt;0,N1271*1000,0)</f>
        <v>29981.155555555561</v>
      </c>
      <c r="S1271" s="25">
        <f t="shared" ref="S1271:S1334" si="130">IF(R1271=$T$6,Q1271,0)</f>
        <v>0</v>
      </c>
      <c r="W1271">
        <f>IF(AND(P1271&gt;='World Hubbert'!$N$9,P1270&lt;'World Hubbert'!$N$9),'Data 1'!M1271,0)</f>
        <v>0</v>
      </c>
      <c r="X1271">
        <f>IF(AND(P1271&gt;='World Hubbert'!$P$9,P1270&lt;'World Hubbert'!$P$9),'Data 1'!M1271,0)</f>
        <v>0</v>
      </c>
    </row>
    <row r="1272" spans="13:24">
      <c r="M1272">
        <f t="shared" si="128"/>
        <v>1269</v>
      </c>
      <c r="N1272">
        <f>MAX('World Hubbert'!$N$17*(1-(M1272/'World Hubbert'!$N$18))*M1272,0)</f>
        <v>29.948400000000003</v>
      </c>
      <c r="O1272">
        <f t="shared" si="126"/>
        <v>3.339076544990717E-2</v>
      </c>
      <c r="P1272">
        <f t="shared" si="127"/>
        <v>2010.972025385498</v>
      </c>
      <c r="Q1272">
        <f t="shared" si="125"/>
        <v>2010</v>
      </c>
      <c r="R1272" s="25">
        <f t="shared" si="129"/>
        <v>29948.400000000001</v>
      </c>
      <c r="S1272" s="25">
        <f t="shared" si="130"/>
        <v>0</v>
      </c>
      <c r="W1272">
        <f>IF(AND(P1272&gt;='World Hubbert'!$N$9,P1271&lt;'World Hubbert'!$N$9),'Data 1'!M1272,0)</f>
        <v>0</v>
      </c>
      <c r="X1272">
        <f>IF(AND(P1272&gt;='World Hubbert'!$P$9,P1271&lt;'World Hubbert'!$P$9),'Data 1'!M1272,0)</f>
        <v>0</v>
      </c>
    </row>
    <row r="1273" spans="13:24">
      <c r="M1273">
        <f t="shared" si="128"/>
        <v>1270</v>
      </c>
      <c r="N1273">
        <f>MAX('World Hubbert'!$N$17*(1-(M1273/'World Hubbert'!$N$18))*M1273,0)</f>
        <v>29.915555555555549</v>
      </c>
      <c r="O1273">
        <f t="shared" si="126"/>
        <v>3.3427425345416734E-2</v>
      </c>
      <c r="P1273">
        <f t="shared" si="127"/>
        <v>2011.0054528108435</v>
      </c>
      <c r="Q1273">
        <f t="shared" si="125"/>
        <v>2011</v>
      </c>
      <c r="R1273" s="25">
        <f t="shared" si="129"/>
        <v>29915.555555555551</v>
      </c>
      <c r="S1273" s="25">
        <f t="shared" si="130"/>
        <v>0</v>
      </c>
      <c r="W1273">
        <f>IF(AND(P1273&gt;='World Hubbert'!$N$9,P1272&lt;'World Hubbert'!$N$9),'Data 1'!M1273,0)</f>
        <v>0</v>
      </c>
      <c r="X1273">
        <f>IF(AND(P1273&gt;='World Hubbert'!$P$9,P1272&lt;'World Hubbert'!$P$9),'Data 1'!M1273,0)</f>
        <v>0</v>
      </c>
    </row>
    <row r="1274" spans="13:24">
      <c r="M1274">
        <f t="shared" si="128"/>
        <v>1271</v>
      </c>
      <c r="N1274">
        <f>MAX('World Hubbert'!$N$17*(1-(M1274/'World Hubbert'!$N$18))*M1274,0)</f>
        <v>29.882622222222221</v>
      </c>
      <c r="O1274">
        <f t="shared" si="126"/>
        <v>3.3464265370137088E-2</v>
      </c>
      <c r="P1274">
        <f t="shared" si="127"/>
        <v>2011.0389170762137</v>
      </c>
      <c r="Q1274">
        <f t="shared" si="125"/>
        <v>2011</v>
      </c>
      <c r="R1274" s="25">
        <f t="shared" si="129"/>
        <v>29882.62222222222</v>
      </c>
      <c r="S1274" s="25">
        <f t="shared" si="130"/>
        <v>0</v>
      </c>
      <c r="W1274">
        <f>IF(AND(P1274&gt;='World Hubbert'!$N$9,P1273&lt;'World Hubbert'!$N$9),'Data 1'!M1274,0)</f>
        <v>0</v>
      </c>
      <c r="X1274">
        <f>IF(AND(P1274&gt;='World Hubbert'!$P$9,P1273&lt;'World Hubbert'!$P$9),'Data 1'!M1274,0)</f>
        <v>0</v>
      </c>
    </row>
    <row r="1275" spans="13:24">
      <c r="M1275">
        <f t="shared" si="128"/>
        <v>1272</v>
      </c>
      <c r="N1275">
        <f>MAX('World Hubbert'!$N$17*(1-(M1275/'World Hubbert'!$N$18))*M1275,0)</f>
        <v>29.849599999999999</v>
      </c>
      <c r="O1275">
        <f t="shared" si="126"/>
        <v>3.3501286449399661E-2</v>
      </c>
      <c r="P1275">
        <f t="shared" si="127"/>
        <v>2011.072418362663</v>
      </c>
      <c r="Q1275">
        <f t="shared" si="125"/>
        <v>2011</v>
      </c>
      <c r="R1275" s="25">
        <f t="shared" si="129"/>
        <v>29849.599999999999</v>
      </c>
      <c r="S1275" s="25">
        <f t="shared" si="130"/>
        <v>0</v>
      </c>
      <c r="W1275">
        <f>IF(AND(P1275&gt;='World Hubbert'!$N$9,P1274&lt;'World Hubbert'!$N$9),'Data 1'!M1275,0)</f>
        <v>0</v>
      </c>
      <c r="X1275">
        <f>IF(AND(P1275&gt;='World Hubbert'!$P$9,P1274&lt;'World Hubbert'!$P$9),'Data 1'!M1275,0)</f>
        <v>0</v>
      </c>
    </row>
    <row r="1276" spans="13:24">
      <c r="M1276">
        <f t="shared" si="128"/>
        <v>1273</v>
      </c>
      <c r="N1276">
        <f>MAX('World Hubbert'!$N$17*(1-(M1276/'World Hubbert'!$N$18))*M1276,0)</f>
        <v>29.816488888888895</v>
      </c>
      <c r="O1276">
        <f t="shared" si="126"/>
        <v>3.3538489515868172E-2</v>
      </c>
      <c r="P1276">
        <f t="shared" si="127"/>
        <v>2011.1059568521789</v>
      </c>
      <c r="Q1276">
        <f t="shared" si="125"/>
        <v>2011</v>
      </c>
      <c r="R1276" s="25">
        <f t="shared" si="129"/>
        <v>29816.488888888896</v>
      </c>
      <c r="S1276" s="25">
        <f t="shared" si="130"/>
        <v>0</v>
      </c>
      <c r="W1276">
        <f>IF(AND(P1276&gt;='World Hubbert'!$N$9,P1275&lt;'World Hubbert'!$N$9),'Data 1'!M1276,0)</f>
        <v>0</v>
      </c>
      <c r="X1276">
        <f>IF(AND(P1276&gt;='World Hubbert'!$P$9,P1275&lt;'World Hubbert'!$P$9),'Data 1'!M1276,0)</f>
        <v>0</v>
      </c>
    </row>
    <row r="1277" spans="13:24">
      <c r="M1277">
        <f t="shared" si="128"/>
        <v>1274</v>
      </c>
      <c r="N1277">
        <f>MAX('World Hubbert'!$N$17*(1-(M1277/'World Hubbert'!$N$18))*M1277,0)</f>
        <v>29.783288888888894</v>
      </c>
      <c r="O1277">
        <f t="shared" si="126"/>
        <v>3.3575875509607174E-2</v>
      </c>
      <c r="P1277">
        <f t="shared" si="127"/>
        <v>2011.1395327276884</v>
      </c>
      <c r="Q1277">
        <f t="shared" si="125"/>
        <v>2011</v>
      </c>
      <c r="R1277" s="25">
        <f t="shared" si="129"/>
        <v>29783.288888888896</v>
      </c>
      <c r="S1277" s="25">
        <f t="shared" si="130"/>
        <v>0</v>
      </c>
      <c r="W1277">
        <f>IF(AND(P1277&gt;='World Hubbert'!$N$9,P1276&lt;'World Hubbert'!$N$9),'Data 1'!M1277,0)</f>
        <v>0</v>
      </c>
      <c r="X1277">
        <f>IF(AND(P1277&gt;='World Hubbert'!$P$9,P1276&lt;'World Hubbert'!$P$9),'Data 1'!M1277,0)</f>
        <v>0</v>
      </c>
    </row>
    <row r="1278" spans="13:24">
      <c r="M1278">
        <f t="shared" si="128"/>
        <v>1275</v>
      </c>
      <c r="N1278">
        <f>MAX('World Hubbert'!$N$17*(1-(M1278/'World Hubbert'!$N$18))*M1278,0)</f>
        <v>29.749999999999996</v>
      </c>
      <c r="O1278">
        <f t="shared" si="126"/>
        <v>3.3613445378151266E-2</v>
      </c>
      <c r="P1278">
        <f t="shared" si="127"/>
        <v>2011.1731461730667</v>
      </c>
      <c r="Q1278">
        <f t="shared" si="125"/>
        <v>2011</v>
      </c>
      <c r="R1278" s="25">
        <f t="shared" si="129"/>
        <v>29749.999999999996</v>
      </c>
      <c r="S1278" s="25">
        <f t="shared" si="130"/>
        <v>0</v>
      </c>
      <c r="W1278">
        <f>IF(AND(P1278&gt;='World Hubbert'!$N$9,P1277&lt;'World Hubbert'!$N$9),'Data 1'!M1278,0)</f>
        <v>0</v>
      </c>
      <c r="X1278">
        <f>IF(AND(P1278&gt;='World Hubbert'!$P$9,P1277&lt;'World Hubbert'!$P$9),'Data 1'!M1278,0)</f>
        <v>0</v>
      </c>
    </row>
    <row r="1279" spans="13:24">
      <c r="M1279">
        <f t="shared" si="128"/>
        <v>1276</v>
      </c>
      <c r="N1279">
        <f>MAX('World Hubbert'!$N$17*(1-(M1279/'World Hubbert'!$N$18))*M1279,0)</f>
        <v>29.71662222222222</v>
      </c>
      <c r="O1279">
        <f t="shared" si="126"/>
        <v>3.3651200076575176E-2</v>
      </c>
      <c r="P1279">
        <f t="shared" si="127"/>
        <v>2011.2067973731432</v>
      </c>
      <c r="Q1279">
        <f t="shared" si="125"/>
        <v>2011</v>
      </c>
      <c r="R1279" s="25">
        <f t="shared" si="129"/>
        <v>29716.62222222222</v>
      </c>
      <c r="S1279" s="25">
        <f t="shared" si="130"/>
        <v>0</v>
      </c>
      <c r="W1279">
        <f>IF(AND(P1279&gt;='World Hubbert'!$N$9,P1278&lt;'World Hubbert'!$N$9),'Data 1'!M1279,0)</f>
        <v>0</v>
      </c>
      <c r="X1279">
        <f>IF(AND(P1279&gt;='World Hubbert'!$P$9,P1278&lt;'World Hubbert'!$P$9),'Data 1'!M1279,0)</f>
        <v>0</v>
      </c>
    </row>
    <row r="1280" spans="13:24">
      <c r="M1280">
        <f t="shared" si="128"/>
        <v>1277</v>
      </c>
      <c r="N1280">
        <f>MAX('World Hubbert'!$N$17*(1-(M1280/'World Hubbert'!$N$18))*M1280,0)</f>
        <v>29.683155555555558</v>
      </c>
      <c r="O1280">
        <f t="shared" si="126"/>
        <v>3.3689140567564689E-2</v>
      </c>
      <c r="P1280">
        <f t="shared" si="127"/>
        <v>2011.2404865137107</v>
      </c>
      <c r="Q1280">
        <f t="shared" si="125"/>
        <v>2011</v>
      </c>
      <c r="R1280" s="25">
        <f t="shared" si="129"/>
        <v>29683.155555555557</v>
      </c>
      <c r="S1280" s="25">
        <f t="shared" si="130"/>
        <v>0</v>
      </c>
      <c r="W1280">
        <f>IF(AND(P1280&gt;='World Hubbert'!$N$9,P1279&lt;'World Hubbert'!$N$9),'Data 1'!M1280,0)</f>
        <v>0</v>
      </c>
      <c r="X1280">
        <f>IF(AND(P1280&gt;='World Hubbert'!$P$9,P1279&lt;'World Hubbert'!$P$9),'Data 1'!M1280,0)</f>
        <v>0</v>
      </c>
    </row>
    <row r="1281" spans="13:24">
      <c r="M1281">
        <f t="shared" si="128"/>
        <v>1278</v>
      </c>
      <c r="N1281">
        <f>MAX('World Hubbert'!$N$17*(1-(M1281/'World Hubbert'!$N$18))*M1281,0)</f>
        <v>29.649600000000003</v>
      </c>
      <c r="O1281">
        <f t="shared" si="126"/>
        <v>3.3727267821488313E-2</v>
      </c>
      <c r="P1281">
        <f t="shared" si="127"/>
        <v>2011.2742137815321</v>
      </c>
      <c r="Q1281">
        <f t="shared" si="125"/>
        <v>2011</v>
      </c>
      <c r="R1281" s="25">
        <f t="shared" si="129"/>
        <v>29649.600000000002</v>
      </c>
      <c r="S1281" s="25">
        <f t="shared" si="130"/>
        <v>0</v>
      </c>
      <c r="W1281">
        <f>IF(AND(P1281&gt;='World Hubbert'!$N$9,P1280&lt;'World Hubbert'!$N$9),'Data 1'!M1281,0)</f>
        <v>0</v>
      </c>
      <c r="X1281">
        <f>IF(AND(P1281&gt;='World Hubbert'!$P$9,P1280&lt;'World Hubbert'!$P$9),'Data 1'!M1281,0)</f>
        <v>0</v>
      </c>
    </row>
    <row r="1282" spans="13:24">
      <c r="M1282">
        <f t="shared" si="128"/>
        <v>1279</v>
      </c>
      <c r="N1282">
        <f>MAX('World Hubbert'!$N$17*(1-(M1282/'World Hubbert'!$N$18))*M1282,0)</f>
        <v>29.615955555555548</v>
      </c>
      <c r="O1282">
        <f t="shared" si="126"/>
        <v>3.3765582816469811E-2</v>
      </c>
      <c r="P1282">
        <f t="shared" si="127"/>
        <v>2011.3079793643485</v>
      </c>
      <c r="Q1282">
        <f t="shared" si="125"/>
        <v>2011</v>
      </c>
      <c r="R1282" s="25">
        <f t="shared" si="129"/>
        <v>29615.955555555549</v>
      </c>
      <c r="S1282" s="25">
        <f t="shared" si="130"/>
        <v>0</v>
      </c>
      <c r="W1282">
        <f>IF(AND(P1282&gt;='World Hubbert'!$N$9,P1281&lt;'World Hubbert'!$N$9),'Data 1'!M1282,0)</f>
        <v>0</v>
      </c>
      <c r="X1282">
        <f>IF(AND(P1282&gt;='World Hubbert'!$P$9,P1281&lt;'World Hubbert'!$P$9),'Data 1'!M1282,0)</f>
        <v>0</v>
      </c>
    </row>
    <row r="1283" spans="13:24">
      <c r="M1283">
        <f t="shared" si="128"/>
        <v>1280</v>
      </c>
      <c r="N1283">
        <f>MAX('World Hubbert'!$N$17*(1-(M1283/'World Hubbert'!$N$18))*M1283,0)</f>
        <v>29.582222222222221</v>
      </c>
      <c r="O1283">
        <f t="shared" si="126"/>
        <v>3.3804086538461543E-2</v>
      </c>
      <c r="P1283">
        <f t="shared" si="127"/>
        <v>2011.3417834508871</v>
      </c>
      <c r="Q1283">
        <f t="shared" si="125"/>
        <v>2011</v>
      </c>
      <c r="R1283" s="25">
        <f t="shared" si="129"/>
        <v>29582.222222222223</v>
      </c>
      <c r="S1283" s="25">
        <f t="shared" si="130"/>
        <v>0</v>
      </c>
      <c r="W1283">
        <f>IF(AND(P1283&gt;='World Hubbert'!$N$9,P1282&lt;'World Hubbert'!$N$9),'Data 1'!M1283,0)</f>
        <v>0</v>
      </c>
      <c r="X1283">
        <f>IF(AND(P1283&gt;='World Hubbert'!$P$9,P1282&lt;'World Hubbert'!$P$9),'Data 1'!M1283,0)</f>
        <v>0</v>
      </c>
    </row>
    <row r="1284" spans="13:24">
      <c r="M1284">
        <f t="shared" si="128"/>
        <v>1281</v>
      </c>
      <c r="N1284">
        <f>MAX('World Hubbert'!$N$17*(1-(M1284/'World Hubbert'!$N$18))*M1284,0)</f>
        <v>29.548399999999997</v>
      </c>
      <c r="O1284">
        <f t="shared" si="126"/>
        <v>3.3842779981318787E-2</v>
      </c>
      <c r="P1284">
        <f t="shared" si="127"/>
        <v>2011.3756262308684</v>
      </c>
      <c r="Q1284">
        <f t="shared" si="125"/>
        <v>2011</v>
      </c>
      <c r="R1284" s="25">
        <f t="shared" si="129"/>
        <v>29548.399999999998</v>
      </c>
      <c r="S1284" s="25">
        <f t="shared" si="130"/>
        <v>0</v>
      </c>
      <c r="W1284">
        <f>IF(AND(P1284&gt;='World Hubbert'!$N$9,P1283&lt;'World Hubbert'!$N$9),'Data 1'!M1284,0)</f>
        <v>0</v>
      </c>
      <c r="X1284">
        <f>IF(AND(P1284&gt;='World Hubbert'!$P$9,P1283&lt;'World Hubbert'!$P$9),'Data 1'!M1284,0)</f>
        <v>0</v>
      </c>
    </row>
    <row r="1285" spans="13:24">
      <c r="M1285">
        <f t="shared" si="128"/>
        <v>1282</v>
      </c>
      <c r="N1285">
        <f>MAX('World Hubbert'!$N$17*(1-(M1285/'World Hubbert'!$N$18))*M1285,0)</f>
        <v>29.514488888888891</v>
      </c>
      <c r="O1285">
        <f t="shared" si="126"/>
        <v>3.3881664146874754E-2</v>
      </c>
      <c r="P1285">
        <f t="shared" si="127"/>
        <v>2011.4095078950154</v>
      </c>
      <c r="Q1285">
        <f t="shared" ref="Q1285:Q1348" si="131">INT(P1285)</f>
        <v>2011</v>
      </c>
      <c r="R1285" s="25">
        <f t="shared" si="129"/>
        <v>29514.488888888893</v>
      </c>
      <c r="S1285" s="25">
        <f t="shared" si="130"/>
        <v>0</v>
      </c>
      <c r="W1285">
        <f>IF(AND(P1285&gt;='World Hubbert'!$N$9,P1284&lt;'World Hubbert'!$N$9),'Data 1'!M1285,0)</f>
        <v>0</v>
      </c>
      <c r="X1285">
        <f>IF(AND(P1285&gt;='World Hubbert'!$P$9,P1284&lt;'World Hubbert'!$P$9),'Data 1'!M1285,0)</f>
        <v>0</v>
      </c>
    </row>
    <row r="1286" spans="13:24">
      <c r="M1286">
        <f t="shared" si="128"/>
        <v>1283</v>
      </c>
      <c r="N1286">
        <f>MAX('World Hubbert'!$N$17*(1-(M1286/'World Hubbert'!$N$18))*M1286,0)</f>
        <v>29.480488888888893</v>
      </c>
      <c r="O1286">
        <f t="shared" si="126"/>
        <v>3.3920740045016586E-2</v>
      </c>
      <c r="P1286">
        <f t="shared" si="127"/>
        <v>2011.4434286350604</v>
      </c>
      <c r="Q1286">
        <f t="shared" si="131"/>
        <v>2011</v>
      </c>
      <c r="R1286" s="25">
        <f t="shared" si="129"/>
        <v>29480.488888888893</v>
      </c>
      <c r="S1286" s="25">
        <f t="shared" si="130"/>
        <v>0</v>
      </c>
      <c r="W1286">
        <f>IF(AND(P1286&gt;='World Hubbert'!$N$9,P1285&lt;'World Hubbert'!$N$9),'Data 1'!M1286,0)</f>
        <v>0</v>
      </c>
      <c r="X1286">
        <f>IF(AND(P1286&gt;='World Hubbert'!$P$9,P1285&lt;'World Hubbert'!$P$9),'Data 1'!M1286,0)</f>
        <v>0</v>
      </c>
    </row>
    <row r="1287" spans="13:24">
      <c r="M1287">
        <f t="shared" si="128"/>
        <v>1284</v>
      </c>
      <c r="N1287">
        <f>MAX('World Hubbert'!$N$17*(1-(M1287/'World Hubbert'!$N$18))*M1287,0)</f>
        <v>29.446399999999997</v>
      </c>
      <c r="O1287">
        <f t="shared" si="126"/>
        <v>3.3960008693762228E-2</v>
      </c>
      <c r="P1287">
        <f t="shared" si="127"/>
        <v>2011.4773886437542</v>
      </c>
      <c r="Q1287">
        <f t="shared" si="131"/>
        <v>2011</v>
      </c>
      <c r="R1287" s="25">
        <f t="shared" si="129"/>
        <v>29446.399999999998</v>
      </c>
      <c r="S1287" s="25">
        <f t="shared" si="130"/>
        <v>0</v>
      </c>
      <c r="W1287">
        <f>IF(AND(P1287&gt;='World Hubbert'!$N$9,P1286&lt;'World Hubbert'!$N$9),'Data 1'!M1287,0)</f>
        <v>0</v>
      </c>
      <c r="X1287">
        <f>IF(AND(P1287&gt;='World Hubbert'!$P$9,P1286&lt;'World Hubbert'!$P$9),'Data 1'!M1287,0)</f>
        <v>0</v>
      </c>
    </row>
    <row r="1288" spans="13:24">
      <c r="M1288">
        <f t="shared" si="128"/>
        <v>1285</v>
      </c>
      <c r="N1288">
        <f>MAX('World Hubbert'!$N$17*(1-(M1288/'World Hubbert'!$N$18))*M1288,0)</f>
        <v>29.412222222222223</v>
      </c>
      <c r="O1288">
        <f t="shared" si="126"/>
        <v>3.399947111933814E-2</v>
      </c>
      <c r="P1288">
        <f t="shared" si="127"/>
        <v>2011.5113881148736</v>
      </c>
      <c r="Q1288">
        <f t="shared" si="131"/>
        <v>2011</v>
      </c>
      <c r="R1288" s="25">
        <f t="shared" si="129"/>
        <v>29412.222222222223</v>
      </c>
      <c r="S1288" s="25">
        <f t="shared" si="130"/>
        <v>0</v>
      </c>
      <c r="W1288">
        <f>IF(AND(P1288&gt;='World Hubbert'!$N$9,P1287&lt;'World Hubbert'!$N$9),'Data 1'!M1288,0)</f>
        <v>0</v>
      </c>
      <c r="X1288">
        <f>IF(AND(P1288&gt;='World Hubbert'!$P$9,P1287&lt;'World Hubbert'!$P$9),'Data 1'!M1288,0)</f>
        <v>0</v>
      </c>
    </row>
    <row r="1289" spans="13:24">
      <c r="M1289">
        <f t="shared" si="128"/>
        <v>1286</v>
      </c>
      <c r="N1289">
        <f>MAX('World Hubbert'!$N$17*(1-(M1289/'World Hubbert'!$N$18))*M1289,0)</f>
        <v>29.377955555555555</v>
      </c>
      <c r="O1289">
        <f t="shared" si="126"/>
        <v>3.4039128356258053E-2</v>
      </c>
      <c r="P1289">
        <f t="shared" si="127"/>
        <v>2011.5454272432298</v>
      </c>
      <c r="Q1289">
        <f t="shared" si="131"/>
        <v>2011</v>
      </c>
      <c r="R1289" s="25">
        <f t="shared" si="129"/>
        <v>29377.955555555556</v>
      </c>
      <c r="S1289" s="25">
        <f t="shared" si="130"/>
        <v>0</v>
      </c>
      <c r="W1289">
        <f>IF(AND(P1289&gt;='World Hubbert'!$N$9,P1288&lt;'World Hubbert'!$N$9),'Data 1'!M1289,0)</f>
        <v>0</v>
      </c>
      <c r="X1289">
        <f>IF(AND(P1289&gt;='World Hubbert'!$P$9,P1288&lt;'World Hubbert'!$P$9),'Data 1'!M1289,0)</f>
        <v>0</v>
      </c>
    </row>
    <row r="1290" spans="13:24">
      <c r="M1290">
        <f t="shared" si="128"/>
        <v>1287</v>
      </c>
      <c r="N1290">
        <f>MAX('World Hubbert'!$N$17*(1-(M1290/'World Hubbert'!$N$18))*M1290,0)</f>
        <v>29.343600000000006</v>
      </c>
      <c r="O1290">
        <f t="shared" si="126"/>
        <v>3.4078981447402491E-2</v>
      </c>
      <c r="P1290">
        <f t="shared" si="127"/>
        <v>2011.5795062246773</v>
      </c>
      <c r="Q1290">
        <f t="shared" si="131"/>
        <v>2011</v>
      </c>
      <c r="R1290" s="25">
        <f t="shared" si="129"/>
        <v>29343.600000000006</v>
      </c>
      <c r="S1290" s="25">
        <f t="shared" si="130"/>
        <v>0</v>
      </c>
      <c r="W1290">
        <f>IF(AND(P1290&gt;='World Hubbert'!$N$9,P1289&lt;'World Hubbert'!$N$9),'Data 1'!M1290,0)</f>
        <v>0</v>
      </c>
      <c r="X1290">
        <f>IF(AND(P1290&gt;='World Hubbert'!$P$9,P1289&lt;'World Hubbert'!$P$9),'Data 1'!M1290,0)</f>
        <v>0</v>
      </c>
    </row>
    <row r="1291" spans="13:24">
      <c r="M1291">
        <f t="shared" si="128"/>
        <v>1288</v>
      </c>
      <c r="N1291">
        <f>MAX('World Hubbert'!$N$17*(1-(M1291/'World Hubbert'!$N$18))*M1291,0)</f>
        <v>29.309155555555563</v>
      </c>
      <c r="O1291">
        <f t="shared" si="126"/>
        <v>3.4119031444099369E-2</v>
      </c>
      <c r="P1291">
        <f t="shared" si="127"/>
        <v>2011.6136252561214</v>
      </c>
      <c r="Q1291">
        <f t="shared" si="131"/>
        <v>2011</v>
      </c>
      <c r="R1291" s="25">
        <f t="shared" si="129"/>
        <v>29309.155555555564</v>
      </c>
      <c r="S1291" s="25">
        <f t="shared" si="130"/>
        <v>0</v>
      </c>
      <c r="W1291">
        <f>IF(AND(P1291&gt;='World Hubbert'!$N$9,P1290&lt;'World Hubbert'!$N$9),'Data 1'!M1291,0)</f>
        <v>0</v>
      </c>
      <c r="X1291">
        <f>IF(AND(P1291&gt;='World Hubbert'!$P$9,P1290&lt;'World Hubbert'!$P$9),'Data 1'!M1291,0)</f>
        <v>0</v>
      </c>
    </row>
    <row r="1292" spans="13:24">
      <c r="M1292">
        <f t="shared" si="128"/>
        <v>1289</v>
      </c>
      <c r="N1292">
        <f>MAX('World Hubbert'!$N$17*(1-(M1292/'World Hubbert'!$N$18))*M1292,0)</f>
        <v>29.27462222222222</v>
      </c>
      <c r="O1292">
        <f t="shared" si="126"/>
        <v>3.4159279406205452E-2</v>
      </c>
      <c r="P1292">
        <f t="shared" si="127"/>
        <v>2011.6477845355275</v>
      </c>
      <c r="Q1292">
        <f t="shared" si="131"/>
        <v>2011</v>
      </c>
      <c r="R1292" s="25">
        <f t="shared" si="129"/>
        <v>29274.62222222222</v>
      </c>
      <c r="S1292" s="25">
        <f t="shared" si="130"/>
        <v>0</v>
      </c>
      <c r="W1292">
        <f>IF(AND(P1292&gt;='World Hubbert'!$N$9,P1291&lt;'World Hubbert'!$N$9),'Data 1'!M1292,0)</f>
        <v>0</v>
      </c>
      <c r="X1292">
        <f>IF(AND(P1292&gt;='World Hubbert'!$P$9,P1291&lt;'World Hubbert'!$P$9),'Data 1'!M1292,0)</f>
        <v>0</v>
      </c>
    </row>
    <row r="1293" spans="13:24">
      <c r="M1293">
        <f t="shared" si="128"/>
        <v>1290</v>
      </c>
      <c r="N1293">
        <f>MAX('World Hubbert'!$N$17*(1-(M1293/'World Hubbert'!$N$18))*M1293,0)</f>
        <v>29.24</v>
      </c>
      <c r="O1293">
        <f t="shared" si="126"/>
        <v>3.4199726402188782E-2</v>
      </c>
      <c r="P1293">
        <f t="shared" si="127"/>
        <v>2011.6819842619298</v>
      </c>
      <c r="Q1293">
        <f t="shared" si="131"/>
        <v>2011</v>
      </c>
      <c r="R1293" s="25">
        <f t="shared" si="129"/>
        <v>29240</v>
      </c>
      <c r="S1293" s="25">
        <f t="shared" si="130"/>
        <v>0</v>
      </c>
      <c r="W1293">
        <f>IF(AND(P1293&gt;='World Hubbert'!$N$9,P1292&lt;'World Hubbert'!$N$9),'Data 1'!M1293,0)</f>
        <v>0</v>
      </c>
      <c r="X1293">
        <f>IF(AND(P1293&gt;='World Hubbert'!$P$9,P1292&lt;'World Hubbert'!$P$9),'Data 1'!M1293,0)</f>
        <v>0</v>
      </c>
    </row>
    <row r="1294" spans="13:24">
      <c r="M1294">
        <f t="shared" si="128"/>
        <v>1291</v>
      </c>
      <c r="N1294">
        <f>MAX('World Hubbert'!$N$17*(1-(M1294/'World Hubbert'!$N$18))*M1294,0)</f>
        <v>29.205288888888891</v>
      </c>
      <c r="O1294">
        <f t="shared" si="126"/>
        <v>3.4240373509212177E-2</v>
      </c>
      <c r="P1294">
        <f t="shared" si="127"/>
        <v>2011.7162246354389</v>
      </c>
      <c r="Q1294">
        <f t="shared" si="131"/>
        <v>2011</v>
      </c>
      <c r="R1294" s="25">
        <f t="shared" si="129"/>
        <v>29205.288888888892</v>
      </c>
      <c r="S1294" s="25">
        <f t="shared" si="130"/>
        <v>0</v>
      </c>
      <c r="W1294">
        <f>IF(AND(P1294&gt;='World Hubbert'!$N$9,P1293&lt;'World Hubbert'!$N$9),'Data 1'!M1294,0)</f>
        <v>0</v>
      </c>
      <c r="X1294">
        <f>IF(AND(P1294&gt;='World Hubbert'!$P$9,P1293&lt;'World Hubbert'!$P$9),'Data 1'!M1294,0)</f>
        <v>0</v>
      </c>
    </row>
    <row r="1295" spans="13:24">
      <c r="M1295">
        <f t="shared" si="128"/>
        <v>1292</v>
      </c>
      <c r="N1295">
        <f>MAX('World Hubbert'!$N$17*(1-(M1295/'World Hubbert'!$N$18))*M1295,0)</f>
        <v>29.17048888888889</v>
      </c>
      <c r="O1295">
        <f t="shared" si="126"/>
        <v>3.4281221813217619E-2</v>
      </c>
      <c r="P1295">
        <f t="shared" si="127"/>
        <v>2011.7505058572522</v>
      </c>
      <c r="Q1295">
        <f t="shared" si="131"/>
        <v>2011</v>
      </c>
      <c r="R1295" s="25">
        <f t="shared" si="129"/>
        <v>29170.488888888889</v>
      </c>
      <c r="S1295" s="25">
        <f t="shared" si="130"/>
        <v>0</v>
      </c>
      <c r="W1295">
        <f>IF(AND(P1295&gt;='World Hubbert'!$N$9,P1294&lt;'World Hubbert'!$N$9),'Data 1'!M1295,0)</f>
        <v>0</v>
      </c>
      <c r="X1295">
        <f>IF(AND(P1295&gt;='World Hubbert'!$P$9,P1294&lt;'World Hubbert'!$P$9),'Data 1'!M1295,0)</f>
        <v>0</v>
      </c>
    </row>
    <row r="1296" spans="13:24">
      <c r="M1296">
        <f t="shared" si="128"/>
        <v>1293</v>
      </c>
      <c r="N1296">
        <f>MAX('World Hubbert'!$N$17*(1-(M1296/'World Hubbert'!$N$18))*M1296,0)</f>
        <v>29.135599999999993</v>
      </c>
      <c r="O1296">
        <f t="shared" si="126"/>
        <v>3.4322272409011666E-2</v>
      </c>
      <c r="P1296">
        <f t="shared" si="127"/>
        <v>2011.7848281296613</v>
      </c>
      <c r="Q1296">
        <f t="shared" si="131"/>
        <v>2011</v>
      </c>
      <c r="R1296" s="25">
        <f t="shared" si="129"/>
        <v>29135.599999999991</v>
      </c>
      <c r="S1296" s="25">
        <f t="shared" si="130"/>
        <v>0</v>
      </c>
      <c r="W1296">
        <f>IF(AND(P1296&gt;='World Hubbert'!$N$9,P1295&lt;'World Hubbert'!$N$9),'Data 1'!M1296,0)</f>
        <v>0</v>
      </c>
      <c r="X1296">
        <f>IF(AND(P1296&gt;='World Hubbert'!$P$9,P1295&lt;'World Hubbert'!$P$9),'Data 1'!M1296,0)</f>
        <v>0</v>
      </c>
    </row>
    <row r="1297" spans="13:24">
      <c r="M1297">
        <f t="shared" si="128"/>
        <v>1294</v>
      </c>
      <c r="N1297">
        <f>MAX('World Hubbert'!$N$17*(1-(M1297/'World Hubbert'!$N$18))*M1297,0)</f>
        <v>29.100622222222221</v>
      </c>
      <c r="O1297">
        <f t="shared" si="126"/>
        <v>3.4363526400351882E-2</v>
      </c>
      <c r="P1297">
        <f t="shared" si="127"/>
        <v>2011.8191916560615</v>
      </c>
      <c r="Q1297">
        <f t="shared" si="131"/>
        <v>2011</v>
      </c>
      <c r="R1297" s="25">
        <f t="shared" si="129"/>
        <v>29100.62222222222</v>
      </c>
      <c r="S1297" s="25">
        <f t="shared" si="130"/>
        <v>0</v>
      </c>
      <c r="W1297">
        <f>IF(AND(P1297&gt;='World Hubbert'!$N$9,P1296&lt;'World Hubbert'!$N$9),'Data 1'!M1297,0)</f>
        <v>0</v>
      </c>
      <c r="X1297">
        <f>IF(AND(P1297&gt;='World Hubbert'!$P$9,P1296&lt;'World Hubbert'!$P$9),'Data 1'!M1297,0)</f>
        <v>0</v>
      </c>
    </row>
    <row r="1298" spans="13:24">
      <c r="M1298">
        <f t="shared" si="128"/>
        <v>1295</v>
      </c>
      <c r="N1298">
        <f>MAX('World Hubbert'!$N$17*(1-(M1298/'World Hubbert'!$N$18))*M1298,0)</f>
        <v>29.065555555555555</v>
      </c>
      <c r="O1298">
        <f t="shared" si="126"/>
        <v>3.4404984900034408E-2</v>
      </c>
      <c r="P1298">
        <f t="shared" si="127"/>
        <v>2011.8535966409615</v>
      </c>
      <c r="Q1298">
        <f t="shared" si="131"/>
        <v>2011</v>
      </c>
      <c r="R1298" s="25">
        <f t="shared" si="129"/>
        <v>29065.555555555555</v>
      </c>
      <c r="S1298" s="25">
        <f t="shared" si="130"/>
        <v>0</v>
      </c>
      <c r="W1298">
        <f>IF(AND(P1298&gt;='World Hubbert'!$N$9,P1297&lt;'World Hubbert'!$N$9),'Data 1'!M1298,0)</f>
        <v>0</v>
      </c>
      <c r="X1298">
        <f>IF(AND(P1298&gt;='World Hubbert'!$P$9,P1297&lt;'World Hubbert'!$P$9),'Data 1'!M1298,0)</f>
        <v>0</v>
      </c>
    </row>
    <row r="1299" spans="13:24">
      <c r="M1299">
        <f t="shared" si="128"/>
        <v>1296</v>
      </c>
      <c r="N1299">
        <f>MAX('World Hubbert'!$N$17*(1-(M1299/'World Hubbert'!$N$18))*M1299,0)</f>
        <v>29.030400000000004</v>
      </c>
      <c r="O1299">
        <f t="shared" si="126"/>
        <v>3.444664902998236E-2</v>
      </c>
      <c r="P1299">
        <f t="shared" si="127"/>
        <v>2011.8880432899916</v>
      </c>
      <c r="Q1299">
        <f t="shared" si="131"/>
        <v>2011</v>
      </c>
      <c r="R1299" s="25">
        <f t="shared" si="129"/>
        <v>29030.400000000005</v>
      </c>
      <c r="S1299" s="25">
        <f t="shared" si="130"/>
        <v>0</v>
      </c>
      <c r="W1299">
        <f>IF(AND(P1299&gt;='World Hubbert'!$N$9,P1298&lt;'World Hubbert'!$N$9),'Data 1'!M1299,0)</f>
        <v>0</v>
      </c>
      <c r="X1299">
        <f>IF(AND(P1299&gt;='World Hubbert'!$P$9,P1298&lt;'World Hubbert'!$P$9),'Data 1'!M1299,0)</f>
        <v>0</v>
      </c>
    </row>
    <row r="1300" spans="13:24">
      <c r="M1300">
        <f t="shared" si="128"/>
        <v>1297</v>
      </c>
      <c r="N1300">
        <f>MAX('World Hubbert'!$N$17*(1-(M1300/'World Hubbert'!$N$18))*M1300,0)</f>
        <v>28.995155555555559</v>
      </c>
      <c r="O1300">
        <f t="shared" si="126"/>
        <v>3.4488519921335517E-2</v>
      </c>
      <c r="P1300">
        <f t="shared" si="127"/>
        <v>2011.9225318099129</v>
      </c>
      <c r="Q1300">
        <f t="shared" si="131"/>
        <v>2011</v>
      </c>
      <c r="R1300" s="25">
        <f t="shared" si="129"/>
        <v>28995.155555555561</v>
      </c>
      <c r="S1300" s="25">
        <f t="shared" si="130"/>
        <v>0</v>
      </c>
      <c r="W1300">
        <f>IF(AND(P1300&gt;='World Hubbert'!$N$9,P1299&lt;'World Hubbert'!$N$9),'Data 1'!M1300,0)</f>
        <v>0</v>
      </c>
      <c r="X1300">
        <f>IF(AND(P1300&gt;='World Hubbert'!$P$9,P1299&lt;'World Hubbert'!$P$9),'Data 1'!M1300,0)</f>
        <v>0</v>
      </c>
    </row>
    <row r="1301" spans="13:24">
      <c r="M1301">
        <f t="shared" si="128"/>
        <v>1298</v>
      </c>
      <c r="N1301">
        <f>MAX('World Hubbert'!$N$17*(1-(M1301/'World Hubbert'!$N$18))*M1301,0)</f>
        <v>28.959822222222218</v>
      </c>
      <c r="O1301">
        <f t="shared" ref="O1301:O1364" si="132">IF(N1301&gt;0,1/N1301,0)</f>
        <v>3.4530598714540915E-2</v>
      </c>
      <c r="P1301">
        <f t="shared" ref="P1301:P1364" si="133">P1300+O1301</f>
        <v>2011.9570624086275</v>
      </c>
      <c r="Q1301">
        <f t="shared" si="131"/>
        <v>2011</v>
      </c>
      <c r="R1301" s="25">
        <f t="shared" si="129"/>
        <v>28959.822222222218</v>
      </c>
      <c r="S1301" s="25">
        <f t="shared" si="130"/>
        <v>0</v>
      </c>
      <c r="W1301">
        <f>IF(AND(P1301&gt;='World Hubbert'!$N$9,P1300&lt;'World Hubbert'!$N$9),'Data 1'!M1301,0)</f>
        <v>0</v>
      </c>
      <c r="X1301">
        <f>IF(AND(P1301&gt;='World Hubbert'!$P$9,P1300&lt;'World Hubbert'!$P$9),'Data 1'!M1301,0)</f>
        <v>0</v>
      </c>
    </row>
    <row r="1302" spans="13:24">
      <c r="M1302">
        <f t="shared" si="128"/>
        <v>1299</v>
      </c>
      <c r="N1302">
        <f>MAX('World Hubbert'!$N$17*(1-(M1302/'World Hubbert'!$N$18))*M1302,0)</f>
        <v>28.924400000000002</v>
      </c>
      <c r="O1302">
        <f t="shared" si="132"/>
        <v>3.457288655944462E-2</v>
      </c>
      <c r="P1302">
        <f t="shared" si="133"/>
        <v>2011.9916352951871</v>
      </c>
      <c r="Q1302">
        <f t="shared" si="131"/>
        <v>2011</v>
      </c>
      <c r="R1302" s="25">
        <f t="shared" si="129"/>
        <v>28924.400000000001</v>
      </c>
      <c r="S1302" s="25">
        <f t="shared" si="130"/>
        <v>0</v>
      </c>
      <c r="W1302">
        <f>IF(AND(P1302&gt;='World Hubbert'!$N$9,P1301&lt;'World Hubbert'!$N$9),'Data 1'!M1302,0)</f>
        <v>0</v>
      </c>
      <c r="X1302">
        <f>IF(AND(P1302&gt;='World Hubbert'!$P$9,P1301&lt;'World Hubbert'!$P$9),'Data 1'!M1302,0)</f>
        <v>0</v>
      </c>
    </row>
    <row r="1303" spans="13:24">
      <c r="M1303">
        <f t="shared" si="128"/>
        <v>1300</v>
      </c>
      <c r="N1303">
        <f>MAX('World Hubbert'!$N$17*(1-(M1303/'World Hubbert'!$N$18))*M1303,0)</f>
        <v>28.888888888888889</v>
      </c>
      <c r="O1303">
        <f t="shared" si="132"/>
        <v>3.4615384615384617E-2</v>
      </c>
      <c r="P1303">
        <f t="shared" si="133"/>
        <v>2012.0262506798024</v>
      </c>
      <c r="Q1303">
        <f t="shared" si="131"/>
        <v>2012</v>
      </c>
      <c r="R1303" s="25">
        <f t="shared" si="129"/>
        <v>28888.888888888891</v>
      </c>
      <c r="S1303" s="25">
        <f t="shared" si="130"/>
        <v>0</v>
      </c>
      <c r="W1303">
        <f>IF(AND(P1303&gt;='World Hubbert'!$N$9,P1302&lt;'World Hubbert'!$N$9),'Data 1'!M1303,0)</f>
        <v>0</v>
      </c>
      <c r="X1303">
        <f>IF(AND(P1303&gt;='World Hubbert'!$P$9,P1302&lt;'World Hubbert'!$P$9),'Data 1'!M1303,0)</f>
        <v>0</v>
      </c>
    </row>
    <row r="1304" spans="13:24">
      <c r="M1304">
        <f t="shared" si="128"/>
        <v>1301</v>
      </c>
      <c r="N1304">
        <f>MAX('World Hubbert'!$N$17*(1-(M1304/'World Hubbert'!$N$18))*M1304,0)</f>
        <v>28.853288888888894</v>
      </c>
      <c r="O1304">
        <f t="shared" si="132"/>
        <v>3.4658094051284734E-2</v>
      </c>
      <c r="P1304">
        <f t="shared" si="133"/>
        <v>2012.0609087738537</v>
      </c>
      <c r="Q1304">
        <f t="shared" si="131"/>
        <v>2012</v>
      </c>
      <c r="R1304" s="25">
        <f t="shared" si="129"/>
        <v>28853.288888888896</v>
      </c>
      <c r="S1304" s="25">
        <f t="shared" si="130"/>
        <v>0</v>
      </c>
      <c r="W1304">
        <f>IF(AND(P1304&gt;='World Hubbert'!$N$9,P1303&lt;'World Hubbert'!$N$9),'Data 1'!M1304,0)</f>
        <v>0</v>
      </c>
      <c r="X1304">
        <f>IF(AND(P1304&gt;='World Hubbert'!$P$9,P1303&lt;'World Hubbert'!$P$9),'Data 1'!M1304,0)</f>
        <v>0</v>
      </c>
    </row>
    <row r="1305" spans="13:24">
      <c r="M1305">
        <f t="shared" si="128"/>
        <v>1302</v>
      </c>
      <c r="N1305">
        <f>MAX('World Hubbert'!$N$17*(1-(M1305/'World Hubbert'!$N$18))*M1305,0)</f>
        <v>28.817599999999999</v>
      </c>
      <c r="O1305">
        <f t="shared" si="132"/>
        <v>3.4701016045749822E-2</v>
      </c>
      <c r="P1305">
        <f t="shared" si="133"/>
        <v>2012.0956097898995</v>
      </c>
      <c r="Q1305">
        <f t="shared" si="131"/>
        <v>2012</v>
      </c>
      <c r="R1305" s="25">
        <f t="shared" si="129"/>
        <v>28817.599999999999</v>
      </c>
      <c r="S1305" s="25">
        <f t="shared" si="130"/>
        <v>0</v>
      </c>
      <c r="W1305">
        <f>IF(AND(P1305&gt;='World Hubbert'!$N$9,P1304&lt;'World Hubbert'!$N$9),'Data 1'!M1305,0)</f>
        <v>0</v>
      </c>
      <c r="X1305">
        <f>IF(AND(P1305&gt;='World Hubbert'!$P$9,P1304&lt;'World Hubbert'!$P$9),'Data 1'!M1305,0)</f>
        <v>0</v>
      </c>
    </row>
    <row r="1306" spans="13:24">
      <c r="M1306">
        <f t="shared" si="128"/>
        <v>1303</v>
      </c>
      <c r="N1306">
        <f>MAX('World Hubbert'!$N$17*(1-(M1306/'World Hubbert'!$N$18))*M1306,0)</f>
        <v>28.781822222222221</v>
      </c>
      <c r="O1306">
        <f t="shared" si="132"/>
        <v>3.4744151787161962E-2</v>
      </c>
      <c r="P1306">
        <f t="shared" si="133"/>
        <v>2012.1303539416867</v>
      </c>
      <c r="Q1306">
        <f t="shared" si="131"/>
        <v>2012</v>
      </c>
      <c r="R1306" s="25">
        <f t="shared" si="129"/>
        <v>28781.822222222221</v>
      </c>
      <c r="S1306" s="25">
        <f t="shared" si="130"/>
        <v>0</v>
      </c>
      <c r="W1306">
        <f>IF(AND(P1306&gt;='World Hubbert'!$N$9,P1305&lt;'World Hubbert'!$N$9),'Data 1'!M1306,0)</f>
        <v>0</v>
      </c>
      <c r="X1306">
        <f>IF(AND(P1306&gt;='World Hubbert'!$P$9,P1305&lt;'World Hubbert'!$P$9),'Data 1'!M1306,0)</f>
        <v>0</v>
      </c>
    </row>
    <row r="1307" spans="13:24">
      <c r="M1307">
        <f t="shared" si="128"/>
        <v>1304</v>
      </c>
      <c r="N1307">
        <f>MAX('World Hubbert'!$N$17*(1-(M1307/'World Hubbert'!$N$18))*M1307,0)</f>
        <v>28.745955555555557</v>
      </c>
      <c r="O1307">
        <f t="shared" si="132"/>
        <v>3.4787502473777952E-2</v>
      </c>
      <c r="P1307">
        <f t="shared" si="133"/>
        <v>2012.1651414441606</v>
      </c>
      <c r="Q1307">
        <f t="shared" si="131"/>
        <v>2012</v>
      </c>
      <c r="R1307" s="25">
        <f t="shared" si="129"/>
        <v>28745.955555555556</v>
      </c>
      <c r="S1307" s="25">
        <f t="shared" si="130"/>
        <v>0</v>
      </c>
      <c r="W1307">
        <f>IF(AND(P1307&gt;='World Hubbert'!$N$9,P1306&lt;'World Hubbert'!$N$9),'Data 1'!M1307,0)</f>
        <v>0</v>
      </c>
      <c r="X1307">
        <f>IF(AND(P1307&gt;='World Hubbert'!$P$9,P1306&lt;'World Hubbert'!$P$9),'Data 1'!M1307,0)</f>
        <v>0</v>
      </c>
    </row>
    <row r="1308" spans="13:24">
      <c r="M1308">
        <f t="shared" si="128"/>
        <v>1305</v>
      </c>
      <c r="N1308">
        <f>MAX('World Hubbert'!$N$17*(1-(M1308/'World Hubbert'!$N$18))*M1308,0)</f>
        <v>28.710000000000004</v>
      </c>
      <c r="O1308">
        <f t="shared" si="132"/>
        <v>3.4831069313827928E-2</v>
      </c>
      <c r="P1308">
        <f t="shared" si="133"/>
        <v>2012.1999725134744</v>
      </c>
      <c r="Q1308">
        <f t="shared" si="131"/>
        <v>2012</v>
      </c>
      <c r="R1308" s="25">
        <f t="shared" si="129"/>
        <v>28710.000000000004</v>
      </c>
      <c r="S1308" s="25">
        <f t="shared" si="130"/>
        <v>0</v>
      </c>
      <c r="W1308">
        <f>IF(AND(P1308&gt;='World Hubbert'!$N$9,P1307&lt;'World Hubbert'!$N$9),'Data 1'!M1308,0)</f>
        <v>0</v>
      </c>
      <c r="X1308">
        <f>IF(AND(P1308&gt;='World Hubbert'!$P$9,P1307&lt;'World Hubbert'!$P$9),'Data 1'!M1308,0)</f>
        <v>0</v>
      </c>
    </row>
    <row r="1309" spans="13:24">
      <c r="M1309">
        <f t="shared" si="128"/>
        <v>1306</v>
      </c>
      <c r="N1309">
        <f>MAX('World Hubbert'!$N$17*(1-(M1309/'World Hubbert'!$N$18))*M1309,0)</f>
        <v>28.673955555555558</v>
      </c>
      <c r="O1309">
        <f t="shared" si="132"/>
        <v>3.4874853525615188E-2</v>
      </c>
      <c r="P1309">
        <f t="shared" si="133"/>
        <v>2012.2348473670002</v>
      </c>
      <c r="Q1309">
        <f t="shared" si="131"/>
        <v>2012</v>
      </c>
      <c r="R1309" s="25">
        <f t="shared" si="129"/>
        <v>28673.95555555556</v>
      </c>
      <c r="S1309" s="25">
        <f t="shared" si="130"/>
        <v>0</v>
      </c>
      <c r="W1309">
        <f>IF(AND(P1309&gt;='World Hubbert'!$N$9,P1308&lt;'World Hubbert'!$N$9),'Data 1'!M1309,0)</f>
        <v>0</v>
      </c>
      <c r="X1309">
        <f>IF(AND(P1309&gt;='World Hubbert'!$P$9,P1308&lt;'World Hubbert'!$P$9),'Data 1'!M1309,0)</f>
        <v>0</v>
      </c>
    </row>
    <row r="1310" spans="13:24">
      <c r="M1310">
        <f t="shared" si="128"/>
        <v>1307</v>
      </c>
      <c r="N1310">
        <f>MAX('World Hubbert'!$N$17*(1-(M1310/'World Hubbert'!$N$18))*M1310,0)</f>
        <v>28.637822222222216</v>
      </c>
      <c r="O1310">
        <f t="shared" si="132"/>
        <v>3.4918856337617238E-2</v>
      </c>
      <c r="P1310">
        <f t="shared" si="133"/>
        <v>2012.2697662233377</v>
      </c>
      <c r="Q1310">
        <f t="shared" si="131"/>
        <v>2012</v>
      </c>
      <c r="R1310" s="25">
        <f t="shared" si="129"/>
        <v>28637.822222222214</v>
      </c>
      <c r="S1310" s="25">
        <f t="shared" si="130"/>
        <v>0</v>
      </c>
      <c r="W1310">
        <f>IF(AND(P1310&gt;='World Hubbert'!$N$9,P1309&lt;'World Hubbert'!$N$9),'Data 1'!M1310,0)</f>
        <v>0</v>
      </c>
      <c r="X1310">
        <f>IF(AND(P1310&gt;='World Hubbert'!$P$9,P1309&lt;'World Hubbert'!$P$9),'Data 1'!M1310,0)</f>
        <v>0</v>
      </c>
    </row>
    <row r="1311" spans="13:24">
      <c r="M1311">
        <f t="shared" si="128"/>
        <v>1308</v>
      </c>
      <c r="N1311">
        <f>MAX('World Hubbert'!$N$17*(1-(M1311/'World Hubbert'!$N$18))*M1311,0)</f>
        <v>28.601599999999998</v>
      </c>
      <c r="O1311">
        <f t="shared" si="132"/>
        <v>3.4963078988588053E-2</v>
      </c>
      <c r="P1311">
        <f t="shared" si="133"/>
        <v>2012.3047293023262</v>
      </c>
      <c r="Q1311">
        <f t="shared" si="131"/>
        <v>2012</v>
      </c>
      <c r="R1311" s="25">
        <f t="shared" si="129"/>
        <v>28601.599999999999</v>
      </c>
      <c r="S1311" s="25">
        <f t="shared" si="130"/>
        <v>0</v>
      </c>
      <c r="W1311">
        <f>IF(AND(P1311&gt;='World Hubbert'!$N$9,P1310&lt;'World Hubbert'!$N$9),'Data 1'!M1311,0)</f>
        <v>0</v>
      </c>
      <c r="X1311">
        <f>IF(AND(P1311&gt;='World Hubbert'!$P$9,P1310&lt;'World Hubbert'!$P$9),'Data 1'!M1311,0)</f>
        <v>0</v>
      </c>
    </row>
    <row r="1312" spans="13:24">
      <c r="M1312">
        <f t="shared" si="128"/>
        <v>1309</v>
      </c>
      <c r="N1312">
        <f>MAX('World Hubbert'!$N$17*(1-(M1312/'World Hubbert'!$N$18))*M1312,0)</f>
        <v>28.56528888888889</v>
      </c>
      <c r="O1312">
        <f t="shared" si="132"/>
        <v>3.5007522727661701E-2</v>
      </c>
      <c r="P1312">
        <f t="shared" si="133"/>
        <v>2012.3397368250539</v>
      </c>
      <c r="Q1312">
        <f t="shared" si="131"/>
        <v>2012</v>
      </c>
      <c r="R1312" s="25">
        <f t="shared" si="129"/>
        <v>28565.288888888892</v>
      </c>
      <c r="S1312" s="25">
        <f t="shared" si="130"/>
        <v>0</v>
      </c>
      <c r="W1312">
        <f>IF(AND(P1312&gt;='World Hubbert'!$N$9,P1311&lt;'World Hubbert'!$N$9),'Data 1'!M1312,0)</f>
        <v>0</v>
      </c>
      <c r="X1312">
        <f>IF(AND(P1312&gt;='World Hubbert'!$P$9,P1311&lt;'World Hubbert'!$P$9),'Data 1'!M1312,0)</f>
        <v>0</v>
      </c>
    </row>
    <row r="1313" spans="13:24">
      <c r="M1313">
        <f t="shared" si="128"/>
        <v>1310</v>
      </c>
      <c r="N1313">
        <f>MAX('World Hubbert'!$N$17*(1-(M1313/'World Hubbert'!$N$18))*M1313,0)</f>
        <v>28.528888888888893</v>
      </c>
      <c r="O1313">
        <f t="shared" si="132"/>
        <v>3.5052188814457076E-2</v>
      </c>
      <c r="P1313">
        <f t="shared" si="133"/>
        <v>2012.3747890138684</v>
      </c>
      <c r="Q1313">
        <f t="shared" si="131"/>
        <v>2012</v>
      </c>
      <c r="R1313" s="25">
        <f t="shared" si="129"/>
        <v>28528.888888888894</v>
      </c>
      <c r="S1313" s="25">
        <f t="shared" si="130"/>
        <v>0</v>
      </c>
      <c r="W1313">
        <f>IF(AND(P1313&gt;='World Hubbert'!$N$9,P1312&lt;'World Hubbert'!$N$9),'Data 1'!M1313,0)</f>
        <v>0</v>
      </c>
      <c r="X1313">
        <f>IF(AND(P1313&gt;='World Hubbert'!$P$9,P1312&lt;'World Hubbert'!$P$9),'Data 1'!M1313,0)</f>
        <v>0</v>
      </c>
    </row>
    <row r="1314" spans="13:24">
      <c r="M1314">
        <f t="shared" si="128"/>
        <v>1311</v>
      </c>
      <c r="N1314">
        <f>MAX('World Hubbert'!$N$17*(1-(M1314/'World Hubbert'!$N$18))*M1314,0)</f>
        <v>28.492399999999996</v>
      </c>
      <c r="O1314">
        <f t="shared" si="132"/>
        <v>3.5097078519184068E-2</v>
      </c>
      <c r="P1314">
        <f t="shared" si="133"/>
        <v>2012.4098860923875</v>
      </c>
      <c r="Q1314">
        <f t="shared" si="131"/>
        <v>2012</v>
      </c>
      <c r="R1314" s="25">
        <f t="shared" si="129"/>
        <v>28492.399999999998</v>
      </c>
      <c r="S1314" s="25">
        <f t="shared" si="130"/>
        <v>0</v>
      </c>
      <c r="W1314">
        <f>IF(AND(P1314&gt;='World Hubbert'!$N$9,P1313&lt;'World Hubbert'!$N$9),'Data 1'!M1314,0)</f>
        <v>0</v>
      </c>
      <c r="X1314">
        <f>IF(AND(P1314&gt;='World Hubbert'!$P$9,P1313&lt;'World Hubbert'!$P$9),'Data 1'!M1314,0)</f>
        <v>0</v>
      </c>
    </row>
    <row r="1315" spans="13:24">
      <c r="M1315">
        <f t="shared" si="128"/>
        <v>1312</v>
      </c>
      <c r="N1315">
        <f>MAX('World Hubbert'!$N$17*(1-(M1315/'World Hubbert'!$N$18))*M1315,0)</f>
        <v>28.455822222222217</v>
      </c>
      <c r="O1315">
        <f t="shared" si="132"/>
        <v>3.5142193122750909E-2</v>
      </c>
      <c r="P1315">
        <f t="shared" si="133"/>
        <v>2012.4450282855103</v>
      </c>
      <c r="Q1315">
        <f t="shared" si="131"/>
        <v>2012</v>
      </c>
      <c r="R1315" s="25">
        <f t="shared" si="129"/>
        <v>28455.822222222218</v>
      </c>
      <c r="S1315" s="25">
        <f t="shared" si="130"/>
        <v>0</v>
      </c>
      <c r="W1315">
        <f>IF(AND(P1315&gt;='World Hubbert'!$N$9,P1314&lt;'World Hubbert'!$N$9),'Data 1'!M1315,0)</f>
        <v>0</v>
      </c>
      <c r="X1315">
        <f>IF(AND(P1315&gt;='World Hubbert'!$P$9,P1314&lt;'World Hubbert'!$P$9),'Data 1'!M1315,0)</f>
        <v>0</v>
      </c>
    </row>
    <row r="1316" spans="13:24">
      <c r="M1316">
        <f t="shared" si="128"/>
        <v>1313</v>
      </c>
      <c r="N1316">
        <f>MAX('World Hubbert'!$N$17*(1-(M1316/'World Hubbert'!$N$18))*M1316,0)</f>
        <v>28.419155555555555</v>
      </c>
      <c r="O1316">
        <f t="shared" si="132"/>
        <v>3.5187533916872973E-2</v>
      </c>
      <c r="P1316">
        <f t="shared" si="133"/>
        <v>2012.480215819427</v>
      </c>
      <c r="Q1316">
        <f t="shared" si="131"/>
        <v>2012</v>
      </c>
      <c r="R1316" s="25">
        <f t="shared" si="129"/>
        <v>28419.155555555557</v>
      </c>
      <c r="S1316" s="25">
        <f t="shared" si="130"/>
        <v>0</v>
      </c>
      <c r="W1316">
        <f>IF(AND(P1316&gt;='World Hubbert'!$N$9,P1315&lt;'World Hubbert'!$N$9),'Data 1'!M1316,0)</f>
        <v>0</v>
      </c>
      <c r="X1316">
        <f>IF(AND(P1316&gt;='World Hubbert'!$P$9,P1315&lt;'World Hubbert'!$P$9),'Data 1'!M1316,0)</f>
        <v>0</v>
      </c>
    </row>
    <row r="1317" spans="13:24">
      <c r="M1317">
        <f t="shared" si="128"/>
        <v>1314</v>
      </c>
      <c r="N1317">
        <f>MAX('World Hubbert'!$N$17*(1-(M1317/'World Hubbert'!$N$18))*M1317,0)</f>
        <v>28.382400000000001</v>
      </c>
      <c r="O1317">
        <f t="shared" si="132"/>
        <v>3.5233102204182874E-2</v>
      </c>
      <c r="P1317">
        <f t="shared" si="133"/>
        <v>2012.5154489216311</v>
      </c>
      <c r="Q1317">
        <f t="shared" si="131"/>
        <v>2012</v>
      </c>
      <c r="R1317" s="25">
        <f t="shared" si="129"/>
        <v>28382.400000000001</v>
      </c>
      <c r="S1317" s="25">
        <f t="shared" si="130"/>
        <v>0</v>
      </c>
      <c r="W1317">
        <f>IF(AND(P1317&gt;='World Hubbert'!$N$9,P1316&lt;'World Hubbert'!$N$9),'Data 1'!M1317,0)</f>
        <v>0</v>
      </c>
      <c r="X1317">
        <f>IF(AND(P1317&gt;='World Hubbert'!$P$9,P1316&lt;'World Hubbert'!$P$9),'Data 1'!M1317,0)</f>
        <v>0</v>
      </c>
    </row>
    <row r="1318" spans="13:24">
      <c r="M1318">
        <f t="shared" si="128"/>
        <v>1315</v>
      </c>
      <c r="N1318">
        <f>MAX('World Hubbert'!$N$17*(1-(M1318/'World Hubbert'!$N$18))*M1318,0)</f>
        <v>28.345555555555563</v>
      </c>
      <c r="O1318">
        <f t="shared" si="132"/>
        <v>3.5278899298341881E-2</v>
      </c>
      <c r="P1318">
        <f t="shared" si="133"/>
        <v>2012.5507278209295</v>
      </c>
      <c r="Q1318">
        <f t="shared" si="131"/>
        <v>2012</v>
      </c>
      <c r="R1318" s="25">
        <f t="shared" si="129"/>
        <v>28345.555555555562</v>
      </c>
      <c r="S1318" s="25">
        <f t="shared" si="130"/>
        <v>0</v>
      </c>
      <c r="W1318">
        <f>IF(AND(P1318&gt;='World Hubbert'!$N$9,P1317&lt;'World Hubbert'!$N$9),'Data 1'!M1318,0)</f>
        <v>0</v>
      </c>
      <c r="X1318">
        <f>IF(AND(P1318&gt;='World Hubbert'!$P$9,P1317&lt;'World Hubbert'!$P$9),'Data 1'!M1318,0)</f>
        <v>0</v>
      </c>
    </row>
    <row r="1319" spans="13:24">
      <c r="M1319">
        <f t="shared" si="128"/>
        <v>1316</v>
      </c>
      <c r="N1319">
        <f>MAX('World Hubbert'!$N$17*(1-(M1319/'World Hubbert'!$N$18))*M1319,0)</f>
        <v>28.308622222222219</v>
      </c>
      <c r="O1319">
        <f t="shared" si="132"/>
        <v>3.5324926524152832E-2</v>
      </c>
      <c r="P1319">
        <f t="shared" si="133"/>
        <v>2012.5860527474538</v>
      </c>
      <c r="Q1319">
        <f t="shared" si="131"/>
        <v>2012</v>
      </c>
      <c r="R1319" s="25">
        <f t="shared" si="129"/>
        <v>28308.62222222222</v>
      </c>
      <c r="S1319" s="25">
        <f t="shared" si="130"/>
        <v>0</v>
      </c>
      <c r="W1319">
        <f>IF(AND(P1319&gt;='World Hubbert'!$N$9,P1318&lt;'World Hubbert'!$N$9),'Data 1'!M1319,0)</f>
        <v>0</v>
      </c>
      <c r="X1319">
        <f>IF(AND(P1319&gt;='World Hubbert'!$P$9,P1318&lt;'World Hubbert'!$P$9),'Data 1'!M1319,0)</f>
        <v>0</v>
      </c>
    </row>
    <row r="1320" spans="13:24">
      <c r="M1320">
        <f t="shared" si="128"/>
        <v>1317</v>
      </c>
      <c r="N1320">
        <f>MAX('World Hubbert'!$N$17*(1-(M1320/'World Hubbert'!$N$18))*M1320,0)</f>
        <v>28.271599999999999</v>
      </c>
      <c r="O1320">
        <f t="shared" si="132"/>
        <v>3.5371185217674274E-2</v>
      </c>
      <c r="P1320">
        <f t="shared" si="133"/>
        <v>2012.6214239326714</v>
      </c>
      <c r="Q1320">
        <f t="shared" si="131"/>
        <v>2012</v>
      </c>
      <c r="R1320" s="25">
        <f t="shared" si="129"/>
        <v>28271.599999999999</v>
      </c>
      <c r="S1320" s="25">
        <f t="shared" si="130"/>
        <v>0</v>
      </c>
      <c r="W1320">
        <f>IF(AND(P1320&gt;='World Hubbert'!$N$9,P1319&lt;'World Hubbert'!$N$9),'Data 1'!M1320,0)</f>
        <v>0</v>
      </c>
      <c r="X1320">
        <f>IF(AND(P1320&gt;='World Hubbert'!$P$9,P1319&lt;'World Hubbert'!$P$9),'Data 1'!M1320,0)</f>
        <v>0</v>
      </c>
    </row>
    <row r="1321" spans="13:24">
      <c r="M1321">
        <f t="shared" si="128"/>
        <v>1318</v>
      </c>
      <c r="N1321">
        <f>MAX('World Hubbert'!$N$17*(1-(M1321/'World Hubbert'!$N$18))*M1321,0)</f>
        <v>28.23448888888889</v>
      </c>
      <c r="O1321">
        <f t="shared" si="132"/>
        <v>3.5417676726336271E-2</v>
      </c>
      <c r="P1321">
        <f t="shared" si="133"/>
        <v>2012.6568416093978</v>
      </c>
      <c r="Q1321">
        <f t="shared" si="131"/>
        <v>2012</v>
      </c>
      <c r="R1321" s="25">
        <f t="shared" si="129"/>
        <v>28234.488888888889</v>
      </c>
      <c r="S1321" s="25">
        <f t="shared" si="130"/>
        <v>0</v>
      </c>
      <c r="W1321">
        <f>IF(AND(P1321&gt;='World Hubbert'!$N$9,P1320&lt;'World Hubbert'!$N$9),'Data 1'!M1321,0)</f>
        <v>0</v>
      </c>
      <c r="X1321">
        <f>IF(AND(P1321&gt;='World Hubbert'!$P$9,P1320&lt;'World Hubbert'!$P$9),'Data 1'!M1321,0)</f>
        <v>0</v>
      </c>
    </row>
    <row r="1322" spans="13:24">
      <c r="M1322">
        <f t="shared" si="128"/>
        <v>1319</v>
      </c>
      <c r="N1322">
        <f>MAX('World Hubbert'!$N$17*(1-(M1322/'World Hubbert'!$N$18))*M1322,0)</f>
        <v>28.197288888888892</v>
      </c>
      <c r="O1322">
        <f t="shared" si="132"/>
        <v>3.5464402409057447E-2</v>
      </c>
      <c r="P1322">
        <f t="shared" si="133"/>
        <v>2012.692306011807</v>
      </c>
      <c r="Q1322">
        <f t="shared" si="131"/>
        <v>2012</v>
      </c>
      <c r="R1322" s="25">
        <f t="shared" si="129"/>
        <v>28197.288888888892</v>
      </c>
      <c r="S1322" s="25">
        <f t="shared" si="130"/>
        <v>0</v>
      </c>
      <c r="W1322">
        <f>IF(AND(P1322&gt;='World Hubbert'!$N$9,P1321&lt;'World Hubbert'!$N$9),'Data 1'!M1322,0)</f>
        <v>0</v>
      </c>
      <c r="X1322">
        <f>IF(AND(P1322&gt;='World Hubbert'!$P$9,P1321&lt;'World Hubbert'!$P$9),'Data 1'!M1322,0)</f>
        <v>0</v>
      </c>
    </row>
    <row r="1323" spans="13:24">
      <c r="M1323">
        <f t="shared" si="128"/>
        <v>1320</v>
      </c>
      <c r="N1323">
        <f>MAX('World Hubbert'!$N$17*(1-(M1323/'World Hubbert'!$N$18))*M1323,0)</f>
        <v>28.160000000000007</v>
      </c>
      <c r="O1323">
        <f t="shared" si="132"/>
        <v>3.5511363636363626E-2</v>
      </c>
      <c r="P1323">
        <f t="shared" si="133"/>
        <v>2012.7278173754432</v>
      </c>
      <c r="Q1323">
        <f t="shared" si="131"/>
        <v>2012</v>
      </c>
      <c r="R1323" s="25">
        <f t="shared" si="129"/>
        <v>28160.000000000007</v>
      </c>
      <c r="S1323" s="25">
        <f t="shared" si="130"/>
        <v>0</v>
      </c>
      <c r="W1323">
        <f>IF(AND(P1323&gt;='World Hubbert'!$N$9,P1322&lt;'World Hubbert'!$N$9),'Data 1'!M1323,0)</f>
        <v>0</v>
      </c>
      <c r="X1323">
        <f>IF(AND(P1323&gt;='World Hubbert'!$P$9,P1322&lt;'World Hubbert'!$P$9),'Data 1'!M1323,0)</f>
        <v>0</v>
      </c>
    </row>
    <row r="1324" spans="13:24">
      <c r="M1324">
        <f t="shared" si="128"/>
        <v>1321</v>
      </c>
      <c r="N1324">
        <f>MAX('World Hubbert'!$N$17*(1-(M1324/'World Hubbert'!$N$18))*M1324,0)</f>
        <v>28.122622222222216</v>
      </c>
      <c r="O1324">
        <f t="shared" si="132"/>
        <v>3.5558561790507925E-2</v>
      </c>
      <c r="P1324">
        <f t="shared" si="133"/>
        <v>2012.7633759372338</v>
      </c>
      <c r="Q1324">
        <f t="shared" si="131"/>
        <v>2012</v>
      </c>
      <c r="R1324" s="25">
        <f t="shared" si="129"/>
        <v>28122.622222222217</v>
      </c>
      <c r="S1324" s="25">
        <f t="shared" si="130"/>
        <v>0</v>
      </c>
      <c r="W1324">
        <f>IF(AND(P1324&gt;='World Hubbert'!$N$9,P1323&lt;'World Hubbert'!$N$9),'Data 1'!M1324,0)</f>
        <v>0</v>
      </c>
      <c r="X1324">
        <f>IF(AND(P1324&gt;='World Hubbert'!$P$9,P1323&lt;'World Hubbert'!$P$9),'Data 1'!M1324,0)</f>
        <v>0</v>
      </c>
    </row>
    <row r="1325" spans="13:24">
      <c r="M1325">
        <f t="shared" si="128"/>
        <v>1322</v>
      </c>
      <c r="N1325">
        <f>MAX('World Hubbert'!$N$17*(1-(M1325/'World Hubbert'!$N$18))*M1325,0)</f>
        <v>28.085155555555556</v>
      </c>
      <c r="O1325">
        <f t="shared" si="132"/>
        <v>3.5605998265592263E-2</v>
      </c>
      <c r="P1325">
        <f t="shared" si="133"/>
        <v>2012.7989819354993</v>
      </c>
      <c r="Q1325">
        <f t="shared" si="131"/>
        <v>2012</v>
      </c>
      <c r="R1325" s="25">
        <f t="shared" si="129"/>
        <v>28085.155555555557</v>
      </c>
      <c r="S1325" s="25">
        <f t="shared" si="130"/>
        <v>0</v>
      </c>
      <c r="W1325">
        <f>IF(AND(P1325&gt;='World Hubbert'!$N$9,P1324&lt;'World Hubbert'!$N$9),'Data 1'!M1325,0)</f>
        <v>0</v>
      </c>
      <c r="X1325">
        <f>IF(AND(P1325&gt;='World Hubbert'!$P$9,P1324&lt;'World Hubbert'!$P$9),'Data 1'!M1325,0)</f>
        <v>0</v>
      </c>
    </row>
    <row r="1326" spans="13:24">
      <c r="M1326">
        <f t="shared" si="128"/>
        <v>1323</v>
      </c>
      <c r="N1326">
        <f>MAX('World Hubbert'!$N$17*(1-(M1326/'World Hubbert'!$N$18))*M1326,0)</f>
        <v>28.047599999999999</v>
      </c>
      <c r="O1326">
        <f t="shared" si="132"/>
        <v>3.5653674467690639E-2</v>
      </c>
      <c r="P1326">
        <f t="shared" si="133"/>
        <v>2012.8346356099671</v>
      </c>
      <c r="Q1326">
        <f t="shared" si="131"/>
        <v>2012</v>
      </c>
      <c r="R1326" s="25">
        <f t="shared" si="129"/>
        <v>28047.599999999999</v>
      </c>
      <c r="S1326" s="25">
        <f t="shared" si="130"/>
        <v>0</v>
      </c>
      <c r="W1326">
        <f>IF(AND(P1326&gt;='World Hubbert'!$N$9,P1325&lt;'World Hubbert'!$N$9),'Data 1'!M1326,0)</f>
        <v>0</v>
      </c>
      <c r="X1326">
        <f>IF(AND(P1326&gt;='World Hubbert'!$P$9,P1325&lt;'World Hubbert'!$P$9),'Data 1'!M1326,0)</f>
        <v>0</v>
      </c>
    </row>
    <row r="1327" spans="13:24">
      <c r="M1327">
        <f t="shared" si="128"/>
        <v>1324</v>
      </c>
      <c r="N1327">
        <f>MAX('World Hubbert'!$N$17*(1-(M1327/'World Hubbert'!$N$18))*M1327,0)</f>
        <v>28.00995555555556</v>
      </c>
      <c r="O1327">
        <f t="shared" si="132"/>
        <v>3.5701591814973718E-2</v>
      </c>
      <c r="P1327">
        <f t="shared" si="133"/>
        <v>2012.8703372017821</v>
      </c>
      <c r="Q1327">
        <f t="shared" si="131"/>
        <v>2012</v>
      </c>
      <c r="R1327" s="25">
        <f t="shared" si="129"/>
        <v>28009.95555555556</v>
      </c>
      <c r="S1327" s="25">
        <f t="shared" si="130"/>
        <v>0</v>
      </c>
      <c r="W1327">
        <f>IF(AND(P1327&gt;='World Hubbert'!$N$9,P1326&lt;'World Hubbert'!$N$9),'Data 1'!M1327,0)</f>
        <v>0</v>
      </c>
      <c r="X1327">
        <f>IF(AND(P1327&gt;='World Hubbert'!$P$9,P1326&lt;'World Hubbert'!$P$9),'Data 1'!M1327,0)</f>
        <v>0</v>
      </c>
    </row>
    <row r="1328" spans="13:24">
      <c r="M1328">
        <f t="shared" si="128"/>
        <v>1325</v>
      </c>
      <c r="N1328">
        <f>MAX('World Hubbert'!$N$17*(1-(M1328/'World Hubbert'!$N$18))*M1328,0)</f>
        <v>27.972222222222218</v>
      </c>
      <c r="O1328">
        <f t="shared" si="132"/>
        <v>3.5749751737835157E-2</v>
      </c>
      <c r="P1328">
        <f t="shared" si="133"/>
        <v>2012.9060869535199</v>
      </c>
      <c r="Q1328">
        <f t="shared" si="131"/>
        <v>2012</v>
      </c>
      <c r="R1328" s="25">
        <f t="shared" si="129"/>
        <v>27972.222222222219</v>
      </c>
      <c r="S1328" s="25">
        <f t="shared" si="130"/>
        <v>0</v>
      </c>
      <c r="W1328">
        <f>IF(AND(P1328&gt;='World Hubbert'!$N$9,P1327&lt;'World Hubbert'!$N$9),'Data 1'!M1328,0)</f>
        <v>0</v>
      </c>
      <c r="X1328">
        <f>IF(AND(P1328&gt;='World Hubbert'!$P$9,P1327&lt;'World Hubbert'!$P$9),'Data 1'!M1328,0)</f>
        <v>0</v>
      </c>
    </row>
    <row r="1329" spans="13:24">
      <c r="M1329">
        <f t="shared" si="128"/>
        <v>1326</v>
      </c>
      <c r="N1329">
        <f>MAX('World Hubbert'!$N$17*(1-(M1329/'World Hubbert'!$N$18))*M1329,0)</f>
        <v>27.934399999999997</v>
      </c>
      <c r="O1329">
        <f t="shared" si="132"/>
        <v>3.5798155679019422E-2</v>
      </c>
      <c r="P1329">
        <f t="shared" si="133"/>
        <v>2012.9418851091989</v>
      </c>
      <c r="Q1329">
        <f t="shared" si="131"/>
        <v>2012</v>
      </c>
      <c r="R1329" s="25">
        <f t="shared" si="129"/>
        <v>27934.399999999998</v>
      </c>
      <c r="S1329" s="25">
        <f t="shared" si="130"/>
        <v>0</v>
      </c>
      <c r="W1329">
        <f>IF(AND(P1329&gt;='World Hubbert'!$N$9,P1328&lt;'World Hubbert'!$N$9),'Data 1'!M1329,0)</f>
        <v>0</v>
      </c>
      <c r="X1329">
        <f>IF(AND(P1329&gt;='World Hubbert'!$P$9,P1328&lt;'World Hubbert'!$P$9),'Data 1'!M1329,0)</f>
        <v>0</v>
      </c>
    </row>
    <row r="1330" spans="13:24">
      <c r="M1330">
        <f t="shared" si="128"/>
        <v>1327</v>
      </c>
      <c r="N1330">
        <f>MAX('World Hubbert'!$N$17*(1-(M1330/'World Hubbert'!$N$18))*M1330,0)</f>
        <v>27.896488888888889</v>
      </c>
      <c r="O1330">
        <f t="shared" si="132"/>
        <v>3.5846805093751342E-2</v>
      </c>
      <c r="P1330">
        <f t="shared" si="133"/>
        <v>2012.9777319142927</v>
      </c>
      <c r="Q1330">
        <f t="shared" si="131"/>
        <v>2012</v>
      </c>
      <c r="R1330" s="25">
        <f t="shared" si="129"/>
        <v>27896.488888888889</v>
      </c>
      <c r="S1330" s="25">
        <f t="shared" si="130"/>
        <v>0</v>
      </c>
      <c r="W1330">
        <f>IF(AND(P1330&gt;='World Hubbert'!$N$9,P1329&lt;'World Hubbert'!$N$9),'Data 1'!M1330,0)</f>
        <v>0</v>
      </c>
      <c r="X1330">
        <f>IF(AND(P1330&gt;='World Hubbert'!$P$9,P1329&lt;'World Hubbert'!$P$9),'Data 1'!M1330,0)</f>
        <v>0</v>
      </c>
    </row>
    <row r="1331" spans="13:24">
      <c r="M1331">
        <f t="shared" si="128"/>
        <v>1328</v>
      </c>
      <c r="N1331">
        <f>MAX('World Hubbert'!$N$17*(1-(M1331/'World Hubbert'!$N$18))*M1331,0)</f>
        <v>27.858488888888889</v>
      </c>
      <c r="O1331">
        <f t="shared" si="132"/>
        <v>3.5895701449867264E-2</v>
      </c>
      <c r="P1331">
        <f t="shared" si="133"/>
        <v>2013.0136276157425</v>
      </c>
      <c r="Q1331">
        <f t="shared" si="131"/>
        <v>2013</v>
      </c>
      <c r="R1331" s="25">
        <f t="shared" si="129"/>
        <v>27858.488888888889</v>
      </c>
      <c r="S1331" s="25">
        <f t="shared" si="130"/>
        <v>0</v>
      </c>
      <c r="W1331">
        <f>IF(AND(P1331&gt;='World Hubbert'!$N$9,P1330&lt;'World Hubbert'!$N$9),'Data 1'!M1331,0)</f>
        <v>0</v>
      </c>
      <c r="X1331">
        <f>IF(AND(P1331&gt;='World Hubbert'!$P$9,P1330&lt;'World Hubbert'!$P$9),'Data 1'!M1331,0)</f>
        <v>0</v>
      </c>
    </row>
    <row r="1332" spans="13:24">
      <c r="M1332">
        <f t="shared" si="128"/>
        <v>1329</v>
      </c>
      <c r="N1332">
        <f>MAX('World Hubbert'!$N$17*(1-(M1332/'World Hubbert'!$N$18))*M1332,0)</f>
        <v>27.820400000000006</v>
      </c>
      <c r="O1332">
        <f t="shared" si="132"/>
        <v>3.594484622794783E-2</v>
      </c>
      <c r="P1332">
        <f t="shared" si="133"/>
        <v>2013.0495724619705</v>
      </c>
      <c r="Q1332">
        <f t="shared" si="131"/>
        <v>2013</v>
      </c>
      <c r="R1332" s="25">
        <f t="shared" si="129"/>
        <v>27820.400000000005</v>
      </c>
      <c r="S1332" s="25">
        <f t="shared" si="130"/>
        <v>0</v>
      </c>
      <c r="W1332">
        <f>IF(AND(P1332&gt;='World Hubbert'!$N$9,P1331&lt;'World Hubbert'!$N$9),'Data 1'!M1332,0)</f>
        <v>0</v>
      </c>
      <c r="X1332">
        <f>IF(AND(P1332&gt;='World Hubbert'!$P$9,P1331&lt;'World Hubbert'!$P$9),'Data 1'!M1332,0)</f>
        <v>0</v>
      </c>
    </row>
    <row r="1333" spans="13:24">
      <c r="M1333">
        <f t="shared" si="128"/>
        <v>1330</v>
      </c>
      <c r="N1333">
        <f>MAX('World Hubbert'!$N$17*(1-(M1333/'World Hubbert'!$N$18))*M1333,0)</f>
        <v>27.78222222222222</v>
      </c>
      <c r="O1333">
        <f t="shared" si="132"/>
        <v>3.5994240921452571E-2</v>
      </c>
      <c r="P1333">
        <f t="shared" si="133"/>
        <v>2013.0855667028918</v>
      </c>
      <c r="Q1333">
        <f t="shared" si="131"/>
        <v>2013</v>
      </c>
      <c r="R1333" s="25">
        <f t="shared" si="129"/>
        <v>27782.222222222219</v>
      </c>
      <c r="S1333" s="25">
        <f t="shared" si="130"/>
        <v>0</v>
      </c>
      <c r="W1333">
        <f>IF(AND(P1333&gt;='World Hubbert'!$N$9,P1332&lt;'World Hubbert'!$N$9),'Data 1'!M1333,0)</f>
        <v>0</v>
      </c>
      <c r="X1333">
        <f>IF(AND(P1333&gt;='World Hubbert'!$P$9,P1332&lt;'World Hubbert'!$P$9),'Data 1'!M1333,0)</f>
        <v>0</v>
      </c>
    </row>
    <row r="1334" spans="13:24">
      <c r="M1334">
        <f t="shared" si="128"/>
        <v>1331</v>
      </c>
      <c r="N1334">
        <f>MAX('World Hubbert'!$N$17*(1-(M1334/'World Hubbert'!$N$18))*M1334,0)</f>
        <v>27.743955555555555</v>
      </c>
      <c r="O1334">
        <f t="shared" si="132"/>
        <v>3.6043887036856077E-2</v>
      </c>
      <c r="P1334">
        <f t="shared" si="133"/>
        <v>2013.1216105899287</v>
      </c>
      <c r="Q1334">
        <f t="shared" si="131"/>
        <v>2013</v>
      </c>
      <c r="R1334" s="25">
        <f t="shared" si="129"/>
        <v>27743.955555555556</v>
      </c>
      <c r="S1334" s="25">
        <f t="shared" si="130"/>
        <v>0</v>
      </c>
      <c r="W1334">
        <f>IF(AND(P1334&gt;='World Hubbert'!$N$9,P1333&lt;'World Hubbert'!$N$9),'Data 1'!M1334,0)</f>
        <v>0</v>
      </c>
      <c r="X1334">
        <f>IF(AND(P1334&gt;='World Hubbert'!$P$9,P1333&lt;'World Hubbert'!$P$9),'Data 1'!M1334,0)</f>
        <v>0</v>
      </c>
    </row>
    <row r="1335" spans="13:24">
      <c r="M1335">
        <f t="shared" ref="M1335:M1398" si="134">M1334+1</f>
        <v>1332</v>
      </c>
      <c r="N1335">
        <f>MAX('World Hubbert'!$N$17*(1-(M1335/'World Hubbert'!$N$18))*M1335,0)</f>
        <v>27.705600000000004</v>
      </c>
      <c r="O1335">
        <f t="shared" si="132"/>
        <v>3.6093786093786086E-2</v>
      </c>
      <c r="P1335">
        <f t="shared" si="133"/>
        <v>2013.1577043760224</v>
      </c>
      <c r="Q1335">
        <f t="shared" si="131"/>
        <v>2013</v>
      </c>
      <c r="R1335" s="25">
        <f t="shared" ref="R1335:R1398" si="135">IF(N1335&gt;0,N1335*1000,0)</f>
        <v>27705.600000000006</v>
      </c>
      <c r="S1335" s="25">
        <f t="shared" ref="S1335:S1398" si="136">IF(R1335=$T$6,Q1335,0)</f>
        <v>0</v>
      </c>
      <c r="W1335">
        <f>IF(AND(P1335&gt;='World Hubbert'!$N$9,P1334&lt;'World Hubbert'!$N$9),'Data 1'!M1335,0)</f>
        <v>0</v>
      </c>
      <c r="X1335">
        <f>IF(AND(P1335&gt;='World Hubbert'!$P$9,P1334&lt;'World Hubbert'!$P$9),'Data 1'!M1335,0)</f>
        <v>0</v>
      </c>
    </row>
    <row r="1336" spans="13:24">
      <c r="M1336">
        <f t="shared" si="134"/>
        <v>1333</v>
      </c>
      <c r="N1336">
        <f>MAX('World Hubbert'!$N$17*(1-(M1336/'World Hubbert'!$N$18))*M1336,0)</f>
        <v>27.66715555555556</v>
      </c>
      <c r="O1336">
        <f t="shared" si="132"/>
        <v>3.6143939625163247E-2</v>
      </c>
      <c r="P1336">
        <f t="shared" si="133"/>
        <v>2013.1938483156475</v>
      </c>
      <c r="Q1336">
        <f t="shared" si="131"/>
        <v>2013</v>
      </c>
      <c r="R1336" s="25">
        <f t="shared" si="135"/>
        <v>27667.155555555561</v>
      </c>
      <c r="S1336" s="25">
        <f t="shared" si="136"/>
        <v>0</v>
      </c>
      <c r="W1336">
        <f>IF(AND(P1336&gt;='World Hubbert'!$N$9,P1335&lt;'World Hubbert'!$N$9),'Data 1'!M1336,0)</f>
        <v>0</v>
      </c>
      <c r="X1336">
        <f>IF(AND(P1336&gt;='World Hubbert'!$P$9,P1335&lt;'World Hubbert'!$P$9),'Data 1'!M1336,0)</f>
        <v>0</v>
      </c>
    </row>
    <row r="1337" spans="13:24">
      <c r="M1337">
        <f t="shared" si="134"/>
        <v>1334</v>
      </c>
      <c r="N1337">
        <f>MAX('World Hubbert'!$N$17*(1-(M1337/'World Hubbert'!$N$18))*M1337,0)</f>
        <v>27.628622222222216</v>
      </c>
      <c r="O1337">
        <f t="shared" si="132"/>
        <v>3.6194349177342669E-2</v>
      </c>
      <c r="P1337">
        <f t="shared" si="133"/>
        <v>2013.2300426648249</v>
      </c>
      <c r="Q1337">
        <f t="shared" si="131"/>
        <v>2013</v>
      </c>
      <c r="R1337" s="25">
        <f t="shared" si="135"/>
        <v>27628.622222222217</v>
      </c>
      <c r="S1337" s="25">
        <f t="shared" si="136"/>
        <v>0</v>
      </c>
      <c r="W1337">
        <f>IF(AND(P1337&gt;='World Hubbert'!$N$9,P1336&lt;'World Hubbert'!$N$9),'Data 1'!M1337,0)</f>
        <v>0</v>
      </c>
      <c r="X1337">
        <f>IF(AND(P1337&gt;='World Hubbert'!$P$9,P1336&lt;'World Hubbert'!$P$9),'Data 1'!M1337,0)</f>
        <v>0</v>
      </c>
    </row>
    <row r="1338" spans="13:24">
      <c r="M1338">
        <f t="shared" si="134"/>
        <v>1335</v>
      </c>
      <c r="N1338">
        <f>MAX('World Hubbert'!$N$17*(1-(M1338/'World Hubbert'!$N$18))*M1338,0)</f>
        <v>27.589999999999996</v>
      </c>
      <c r="O1338">
        <f t="shared" si="132"/>
        <v>3.6245016310257346E-2</v>
      </c>
      <c r="P1338">
        <f t="shared" si="133"/>
        <v>2013.2662876811351</v>
      </c>
      <c r="Q1338">
        <f t="shared" si="131"/>
        <v>2013</v>
      </c>
      <c r="R1338" s="25">
        <f t="shared" si="135"/>
        <v>27589.999999999996</v>
      </c>
      <c r="S1338" s="25">
        <f t="shared" si="136"/>
        <v>0</v>
      </c>
      <c r="W1338">
        <f>IF(AND(P1338&gt;='World Hubbert'!$N$9,P1337&lt;'World Hubbert'!$N$9),'Data 1'!M1338,0)</f>
        <v>0</v>
      </c>
      <c r="X1338">
        <f>IF(AND(P1338&gt;='World Hubbert'!$P$9,P1337&lt;'World Hubbert'!$P$9),'Data 1'!M1338,0)</f>
        <v>0</v>
      </c>
    </row>
    <row r="1339" spans="13:24">
      <c r="M1339">
        <f t="shared" si="134"/>
        <v>1336</v>
      </c>
      <c r="N1339">
        <f>MAX('World Hubbert'!$N$17*(1-(M1339/'World Hubbert'!$N$18))*M1339,0)</f>
        <v>27.551288888888887</v>
      </c>
      <c r="O1339">
        <f t="shared" si="132"/>
        <v>3.6295942597563496E-2</v>
      </c>
      <c r="P1339">
        <f t="shared" si="133"/>
        <v>2013.3025836237325</v>
      </c>
      <c r="Q1339">
        <f t="shared" si="131"/>
        <v>2013</v>
      </c>
      <c r="R1339" s="25">
        <f t="shared" si="135"/>
        <v>27551.288888888888</v>
      </c>
      <c r="S1339" s="25">
        <f t="shared" si="136"/>
        <v>0</v>
      </c>
      <c r="W1339">
        <f>IF(AND(P1339&gt;='World Hubbert'!$N$9,P1338&lt;'World Hubbert'!$N$9),'Data 1'!M1339,0)</f>
        <v>0</v>
      </c>
      <c r="X1339">
        <f>IF(AND(P1339&gt;='World Hubbert'!$P$9,P1338&lt;'World Hubbert'!$P$9),'Data 1'!M1339,0)</f>
        <v>0</v>
      </c>
    </row>
    <row r="1340" spans="13:24">
      <c r="M1340">
        <f t="shared" si="134"/>
        <v>1337</v>
      </c>
      <c r="N1340">
        <f>MAX('World Hubbert'!$N$17*(1-(M1340/'World Hubbert'!$N$18))*M1340,0)</f>
        <v>27.512488888888889</v>
      </c>
      <c r="O1340">
        <f t="shared" si="132"/>
        <v>3.6347129626787676E-2</v>
      </c>
      <c r="P1340">
        <f t="shared" si="133"/>
        <v>2013.3389307533594</v>
      </c>
      <c r="Q1340">
        <f t="shared" si="131"/>
        <v>2013</v>
      </c>
      <c r="R1340" s="25">
        <f t="shared" si="135"/>
        <v>27512.488888888889</v>
      </c>
      <c r="S1340" s="25">
        <f t="shared" si="136"/>
        <v>0</v>
      </c>
      <c r="W1340">
        <f>IF(AND(P1340&gt;='World Hubbert'!$N$9,P1339&lt;'World Hubbert'!$N$9),'Data 1'!M1340,0)</f>
        <v>0</v>
      </c>
      <c r="X1340">
        <f>IF(AND(P1340&gt;='World Hubbert'!$P$9,P1339&lt;'World Hubbert'!$P$9),'Data 1'!M1340,0)</f>
        <v>0</v>
      </c>
    </row>
    <row r="1341" spans="13:24">
      <c r="M1341">
        <f t="shared" si="134"/>
        <v>1338</v>
      </c>
      <c r="N1341">
        <f>MAX('World Hubbert'!$N$17*(1-(M1341/'World Hubbert'!$N$18))*M1341,0)</f>
        <v>27.473600000000005</v>
      </c>
      <c r="O1341">
        <f t="shared" si="132"/>
        <v>3.6398578999475857E-2</v>
      </c>
      <c r="P1341">
        <f t="shared" si="133"/>
        <v>2013.3753293323589</v>
      </c>
      <c r="Q1341">
        <f t="shared" si="131"/>
        <v>2013</v>
      </c>
      <c r="R1341" s="25">
        <f t="shared" si="135"/>
        <v>27473.600000000006</v>
      </c>
      <c r="S1341" s="25">
        <f t="shared" si="136"/>
        <v>0</v>
      </c>
      <c r="W1341">
        <f>IF(AND(P1341&gt;='World Hubbert'!$N$9,P1340&lt;'World Hubbert'!$N$9),'Data 1'!M1341,0)</f>
        <v>0</v>
      </c>
      <c r="X1341">
        <f>IF(AND(P1341&gt;='World Hubbert'!$P$9,P1340&lt;'World Hubbert'!$P$9),'Data 1'!M1341,0)</f>
        <v>0</v>
      </c>
    </row>
    <row r="1342" spans="13:24">
      <c r="M1342">
        <f t="shared" si="134"/>
        <v>1339</v>
      </c>
      <c r="N1342">
        <f>MAX('World Hubbert'!$N$17*(1-(M1342/'World Hubbert'!$N$18))*M1342,0)</f>
        <v>27.43462222222222</v>
      </c>
      <c r="O1342">
        <f t="shared" si="132"/>
        <v>3.6450292331344503E-2</v>
      </c>
      <c r="P1342">
        <f t="shared" si="133"/>
        <v>2013.4117796246903</v>
      </c>
      <c r="Q1342">
        <f t="shared" si="131"/>
        <v>2013</v>
      </c>
      <c r="R1342" s="25">
        <f t="shared" si="135"/>
        <v>27434.62222222222</v>
      </c>
      <c r="S1342" s="25">
        <f t="shared" si="136"/>
        <v>0</v>
      </c>
      <c r="W1342">
        <f>IF(AND(P1342&gt;='World Hubbert'!$N$9,P1341&lt;'World Hubbert'!$N$9),'Data 1'!M1342,0)</f>
        <v>0</v>
      </c>
      <c r="X1342">
        <f>IF(AND(P1342&gt;='World Hubbert'!$P$9,P1341&lt;'World Hubbert'!$P$9),'Data 1'!M1342,0)</f>
        <v>0</v>
      </c>
    </row>
    <row r="1343" spans="13:24">
      <c r="M1343">
        <f t="shared" si="134"/>
        <v>1340</v>
      </c>
      <c r="N1343">
        <f>MAX('World Hubbert'!$N$17*(1-(M1343/'World Hubbert'!$N$18))*M1343,0)</f>
        <v>27.395555555555553</v>
      </c>
      <c r="O1343">
        <f t="shared" si="132"/>
        <v>3.6502271252433487E-2</v>
      </c>
      <c r="P1343">
        <f t="shared" si="133"/>
        <v>2013.4482818959427</v>
      </c>
      <c r="Q1343">
        <f t="shared" si="131"/>
        <v>2013</v>
      </c>
      <c r="R1343" s="25">
        <f t="shared" si="135"/>
        <v>27395.555555555555</v>
      </c>
      <c r="S1343" s="25">
        <f t="shared" si="136"/>
        <v>0</v>
      </c>
      <c r="W1343">
        <f>IF(AND(P1343&gt;='World Hubbert'!$N$9,P1342&lt;'World Hubbert'!$N$9),'Data 1'!M1343,0)</f>
        <v>0</v>
      </c>
      <c r="X1343">
        <f>IF(AND(P1343&gt;='World Hubbert'!$P$9,P1342&lt;'World Hubbert'!$P$9),'Data 1'!M1343,0)</f>
        <v>0</v>
      </c>
    </row>
    <row r="1344" spans="13:24">
      <c r="M1344">
        <f t="shared" si="134"/>
        <v>1341</v>
      </c>
      <c r="N1344">
        <f>MAX('World Hubbert'!$N$17*(1-(M1344/'World Hubbert'!$N$18))*M1344,0)</f>
        <v>27.356400000000001</v>
      </c>
      <c r="O1344">
        <f t="shared" si="132"/>
        <v>3.6554517407261192E-2</v>
      </c>
      <c r="P1344">
        <f t="shared" si="133"/>
        <v>2013.48483641335</v>
      </c>
      <c r="Q1344">
        <f t="shared" si="131"/>
        <v>2013</v>
      </c>
      <c r="R1344" s="25">
        <f t="shared" si="135"/>
        <v>27356.400000000001</v>
      </c>
      <c r="S1344" s="25">
        <f t="shared" si="136"/>
        <v>0</v>
      </c>
      <c r="W1344">
        <f>IF(AND(P1344&gt;='World Hubbert'!$N$9,P1343&lt;'World Hubbert'!$N$9),'Data 1'!M1344,0)</f>
        <v>0</v>
      </c>
      <c r="X1344">
        <f>IF(AND(P1344&gt;='World Hubbert'!$P$9,P1343&lt;'World Hubbert'!$P$9),'Data 1'!M1344,0)</f>
        <v>0</v>
      </c>
    </row>
    <row r="1345" spans="13:24">
      <c r="M1345">
        <f t="shared" si="134"/>
        <v>1342</v>
      </c>
      <c r="N1345">
        <f>MAX('World Hubbert'!$N$17*(1-(M1345/'World Hubbert'!$N$18))*M1345,0)</f>
        <v>27.317155555555559</v>
      </c>
      <c r="O1345">
        <f t="shared" si="132"/>
        <v>3.6607032454981481E-2</v>
      </c>
      <c r="P1345">
        <f t="shared" si="133"/>
        <v>2013.5214434458051</v>
      </c>
      <c r="Q1345">
        <f t="shared" si="131"/>
        <v>2013</v>
      </c>
      <c r="R1345" s="25">
        <f t="shared" si="135"/>
        <v>27317.155555555557</v>
      </c>
      <c r="S1345" s="25">
        <f t="shared" si="136"/>
        <v>0</v>
      </c>
      <c r="W1345">
        <f>IF(AND(P1345&gt;='World Hubbert'!$N$9,P1344&lt;'World Hubbert'!$N$9),'Data 1'!M1345,0)</f>
        <v>0</v>
      </c>
      <c r="X1345">
        <f>IF(AND(P1345&gt;='World Hubbert'!$P$9,P1344&lt;'World Hubbert'!$P$9),'Data 1'!M1345,0)</f>
        <v>0</v>
      </c>
    </row>
    <row r="1346" spans="13:24">
      <c r="M1346">
        <f t="shared" si="134"/>
        <v>1343</v>
      </c>
      <c r="N1346">
        <f>MAX('World Hubbert'!$N$17*(1-(M1346/'World Hubbert'!$N$18))*M1346,0)</f>
        <v>27.27782222222223</v>
      </c>
      <c r="O1346">
        <f t="shared" si="132"/>
        <v>3.6659818069542847E-2</v>
      </c>
      <c r="P1346">
        <f t="shared" si="133"/>
        <v>2013.5581032638745</v>
      </c>
      <c r="Q1346">
        <f t="shared" si="131"/>
        <v>2013</v>
      </c>
      <c r="R1346" s="25">
        <f t="shared" si="135"/>
        <v>27277.822222222232</v>
      </c>
      <c r="S1346" s="25">
        <f t="shared" si="136"/>
        <v>0</v>
      </c>
      <c r="W1346">
        <f>IF(AND(P1346&gt;='World Hubbert'!$N$9,P1345&lt;'World Hubbert'!$N$9),'Data 1'!M1346,0)</f>
        <v>0</v>
      </c>
      <c r="X1346">
        <f>IF(AND(P1346&gt;='World Hubbert'!$P$9,P1345&lt;'World Hubbert'!$P$9),'Data 1'!M1346,0)</f>
        <v>0</v>
      </c>
    </row>
    <row r="1347" spans="13:24">
      <c r="M1347">
        <f t="shared" si="134"/>
        <v>1344</v>
      </c>
      <c r="N1347">
        <f>MAX('World Hubbert'!$N$17*(1-(M1347/'World Hubbert'!$N$18))*M1347,0)</f>
        <v>27.238399999999999</v>
      </c>
      <c r="O1347">
        <f t="shared" si="132"/>
        <v>3.6712875939849628E-2</v>
      </c>
      <c r="P1347">
        <f t="shared" si="133"/>
        <v>2013.5948161398144</v>
      </c>
      <c r="Q1347">
        <f t="shared" si="131"/>
        <v>2013</v>
      </c>
      <c r="R1347" s="25">
        <f t="shared" si="135"/>
        <v>27238.399999999998</v>
      </c>
      <c r="S1347" s="25">
        <f t="shared" si="136"/>
        <v>0</v>
      </c>
      <c r="W1347">
        <f>IF(AND(P1347&gt;='World Hubbert'!$N$9,P1346&lt;'World Hubbert'!$N$9),'Data 1'!M1347,0)</f>
        <v>0</v>
      </c>
      <c r="X1347">
        <f>IF(AND(P1347&gt;='World Hubbert'!$P$9,P1346&lt;'World Hubbert'!$P$9),'Data 1'!M1347,0)</f>
        <v>0</v>
      </c>
    </row>
    <row r="1348" spans="13:24">
      <c r="M1348">
        <f t="shared" si="134"/>
        <v>1345</v>
      </c>
      <c r="N1348">
        <f>MAX('World Hubbert'!$N$17*(1-(M1348/'World Hubbert'!$N$18))*M1348,0)</f>
        <v>27.198888888888888</v>
      </c>
      <c r="O1348">
        <f t="shared" si="132"/>
        <v>3.6766207769925244E-2</v>
      </c>
      <c r="P1348">
        <f t="shared" si="133"/>
        <v>2013.6315823475843</v>
      </c>
      <c r="Q1348">
        <f t="shared" si="131"/>
        <v>2013</v>
      </c>
      <c r="R1348" s="25">
        <f t="shared" si="135"/>
        <v>27198.888888888887</v>
      </c>
      <c r="S1348" s="25">
        <f t="shared" si="136"/>
        <v>0</v>
      </c>
      <c r="W1348">
        <f>IF(AND(P1348&gt;='World Hubbert'!$N$9,P1347&lt;'World Hubbert'!$N$9),'Data 1'!M1348,0)</f>
        <v>0</v>
      </c>
      <c r="X1348">
        <f>IF(AND(P1348&gt;='World Hubbert'!$P$9,P1347&lt;'World Hubbert'!$P$9),'Data 1'!M1348,0)</f>
        <v>0</v>
      </c>
    </row>
    <row r="1349" spans="13:24">
      <c r="M1349">
        <f t="shared" si="134"/>
        <v>1346</v>
      </c>
      <c r="N1349">
        <f>MAX('World Hubbert'!$N$17*(1-(M1349/'World Hubbert'!$N$18))*M1349,0)</f>
        <v>27.159288888888891</v>
      </c>
      <c r="O1349">
        <f t="shared" si="132"/>
        <v>3.6819815279077829E-2</v>
      </c>
      <c r="P1349">
        <f t="shared" si="133"/>
        <v>2013.6684021628635</v>
      </c>
      <c r="Q1349">
        <f t="shared" ref="Q1349:Q1412" si="137">INT(P1349)</f>
        <v>2013</v>
      </c>
      <c r="R1349" s="25">
        <f t="shared" si="135"/>
        <v>27159.288888888892</v>
      </c>
      <c r="S1349" s="25">
        <f t="shared" si="136"/>
        <v>0</v>
      </c>
      <c r="W1349">
        <f>IF(AND(P1349&gt;='World Hubbert'!$N$9,P1348&lt;'World Hubbert'!$N$9),'Data 1'!M1349,0)</f>
        <v>0</v>
      </c>
      <c r="X1349">
        <f>IF(AND(P1349&gt;='World Hubbert'!$P$9,P1348&lt;'World Hubbert'!$P$9),'Data 1'!M1349,0)</f>
        <v>0</v>
      </c>
    </row>
    <row r="1350" spans="13:24">
      <c r="M1350">
        <f t="shared" si="134"/>
        <v>1347</v>
      </c>
      <c r="N1350">
        <f>MAX('World Hubbert'!$N$17*(1-(M1350/'World Hubbert'!$N$18))*M1350,0)</f>
        <v>27.119600000000005</v>
      </c>
      <c r="O1350">
        <f t="shared" si="132"/>
        <v>3.6873700202067872E-2</v>
      </c>
      <c r="P1350">
        <f t="shared" si="133"/>
        <v>2013.7052758630655</v>
      </c>
      <c r="Q1350">
        <f t="shared" si="137"/>
        <v>2013</v>
      </c>
      <c r="R1350" s="25">
        <f t="shared" si="135"/>
        <v>27119.600000000006</v>
      </c>
      <c r="S1350" s="25">
        <f t="shared" si="136"/>
        <v>0</v>
      </c>
      <c r="W1350">
        <f>IF(AND(P1350&gt;='World Hubbert'!$N$9,P1349&lt;'World Hubbert'!$N$9),'Data 1'!M1350,0)</f>
        <v>0</v>
      </c>
      <c r="X1350">
        <f>IF(AND(P1350&gt;='World Hubbert'!$P$9,P1349&lt;'World Hubbert'!$P$9),'Data 1'!M1350,0)</f>
        <v>0</v>
      </c>
    </row>
    <row r="1351" spans="13:24">
      <c r="M1351">
        <f t="shared" si="134"/>
        <v>1348</v>
      </c>
      <c r="N1351">
        <f>MAX('World Hubbert'!$N$17*(1-(M1351/'World Hubbert'!$N$18))*M1351,0)</f>
        <v>27.079822222222216</v>
      </c>
      <c r="O1351">
        <f t="shared" si="132"/>
        <v>3.6927864289278127E-2</v>
      </c>
      <c r="P1351">
        <f t="shared" si="133"/>
        <v>2013.7422037273548</v>
      </c>
      <c r="Q1351">
        <f t="shared" si="137"/>
        <v>2013</v>
      </c>
      <c r="R1351" s="25">
        <f t="shared" si="135"/>
        <v>27079.822222222218</v>
      </c>
      <c r="S1351" s="25">
        <f t="shared" si="136"/>
        <v>0</v>
      </c>
      <c r="W1351">
        <f>IF(AND(P1351&gt;='World Hubbert'!$N$9,P1350&lt;'World Hubbert'!$N$9),'Data 1'!M1351,0)</f>
        <v>0</v>
      </c>
      <c r="X1351">
        <f>IF(AND(P1351&gt;='World Hubbert'!$P$9,P1350&lt;'World Hubbert'!$P$9),'Data 1'!M1351,0)</f>
        <v>0</v>
      </c>
    </row>
    <row r="1352" spans="13:24">
      <c r="M1352">
        <f t="shared" si="134"/>
        <v>1349</v>
      </c>
      <c r="N1352">
        <f>MAX('World Hubbert'!$N$17*(1-(M1352/'World Hubbert'!$N$18))*M1352,0)</f>
        <v>27.039955555555554</v>
      </c>
      <c r="O1352">
        <f t="shared" si="132"/>
        <v>3.6982309306885779E-2</v>
      </c>
      <c r="P1352">
        <f t="shared" si="133"/>
        <v>2013.7791860366617</v>
      </c>
      <c r="Q1352">
        <f t="shared" si="137"/>
        <v>2013</v>
      </c>
      <c r="R1352" s="25">
        <f t="shared" si="135"/>
        <v>27039.955555555556</v>
      </c>
      <c r="S1352" s="25">
        <f t="shared" si="136"/>
        <v>0</v>
      </c>
      <c r="W1352">
        <f>IF(AND(P1352&gt;='World Hubbert'!$N$9,P1351&lt;'World Hubbert'!$N$9),'Data 1'!M1352,0)</f>
        <v>0</v>
      </c>
      <c r="X1352">
        <f>IF(AND(P1352&gt;='World Hubbert'!$P$9,P1351&lt;'World Hubbert'!$P$9),'Data 1'!M1352,0)</f>
        <v>0</v>
      </c>
    </row>
    <row r="1353" spans="13:24">
      <c r="M1353">
        <f t="shared" si="134"/>
        <v>1350</v>
      </c>
      <c r="N1353">
        <f>MAX('World Hubbert'!$N$17*(1-(M1353/'World Hubbert'!$N$18))*M1353,0)</f>
        <v>27</v>
      </c>
      <c r="O1353">
        <f t="shared" si="132"/>
        <v>3.7037037037037035E-2</v>
      </c>
      <c r="P1353">
        <f t="shared" si="133"/>
        <v>2013.8162230736987</v>
      </c>
      <c r="Q1353">
        <f t="shared" si="137"/>
        <v>2013</v>
      </c>
      <c r="R1353" s="25">
        <f t="shared" si="135"/>
        <v>27000</v>
      </c>
      <c r="S1353" s="25">
        <f t="shared" si="136"/>
        <v>0</v>
      </c>
      <c r="W1353">
        <f>IF(AND(P1353&gt;='World Hubbert'!$N$9,P1352&lt;'World Hubbert'!$N$9),'Data 1'!M1353,0)</f>
        <v>0</v>
      </c>
      <c r="X1353">
        <f>IF(AND(P1353&gt;='World Hubbert'!$P$9,P1352&lt;'World Hubbert'!$P$9),'Data 1'!M1353,0)</f>
        <v>0</v>
      </c>
    </row>
    <row r="1354" spans="13:24">
      <c r="M1354">
        <f t="shared" si="134"/>
        <v>1351</v>
      </c>
      <c r="N1354">
        <f>MAX('World Hubbert'!$N$17*(1-(M1354/'World Hubbert'!$N$18))*M1354,0)</f>
        <v>26.959955555555556</v>
      </c>
      <c r="O1354">
        <f t="shared" si="132"/>
        <v>3.709204927802387E-2</v>
      </c>
      <c r="P1354">
        <f t="shared" si="133"/>
        <v>2013.8533151229767</v>
      </c>
      <c r="Q1354">
        <f t="shared" si="137"/>
        <v>2013</v>
      </c>
      <c r="R1354" s="25">
        <f t="shared" si="135"/>
        <v>26959.955555555556</v>
      </c>
      <c r="S1354" s="25">
        <f t="shared" si="136"/>
        <v>0</v>
      </c>
      <c r="W1354">
        <f>IF(AND(P1354&gt;='World Hubbert'!$N$9,P1353&lt;'World Hubbert'!$N$9),'Data 1'!M1354,0)</f>
        <v>0</v>
      </c>
      <c r="X1354">
        <f>IF(AND(P1354&gt;='World Hubbert'!$P$9,P1353&lt;'World Hubbert'!$P$9),'Data 1'!M1354,0)</f>
        <v>0</v>
      </c>
    </row>
    <row r="1355" spans="13:24">
      <c r="M1355">
        <f t="shared" si="134"/>
        <v>1352</v>
      </c>
      <c r="N1355">
        <f>MAX('World Hubbert'!$N$17*(1-(M1355/'World Hubbert'!$N$18))*M1355,0)</f>
        <v>26.91982222222223</v>
      </c>
      <c r="O1355">
        <f t="shared" si="132"/>
        <v>3.7147347844463219E-2</v>
      </c>
      <c r="P1355">
        <f t="shared" si="133"/>
        <v>2013.8904624708211</v>
      </c>
      <c r="Q1355">
        <f t="shared" si="137"/>
        <v>2013</v>
      </c>
      <c r="R1355" s="25">
        <f t="shared" si="135"/>
        <v>26919.822222222228</v>
      </c>
      <c r="S1355" s="25">
        <f t="shared" si="136"/>
        <v>0</v>
      </c>
      <c r="W1355">
        <f>IF(AND(P1355&gt;='World Hubbert'!$N$9,P1354&lt;'World Hubbert'!$N$9),'Data 1'!M1355,0)</f>
        <v>0</v>
      </c>
      <c r="X1355">
        <f>IF(AND(P1355&gt;='World Hubbert'!$P$9,P1354&lt;'World Hubbert'!$P$9),'Data 1'!M1355,0)</f>
        <v>0</v>
      </c>
    </row>
    <row r="1356" spans="13:24">
      <c r="M1356">
        <f t="shared" si="134"/>
        <v>1353</v>
      </c>
      <c r="N1356">
        <f>MAX('World Hubbert'!$N$17*(1-(M1356/'World Hubbert'!$N$18))*M1356,0)</f>
        <v>26.879599999999996</v>
      </c>
      <c r="O1356">
        <f t="shared" si="132"/>
        <v>3.7202934567478689E-2</v>
      </c>
      <c r="P1356">
        <f t="shared" si="133"/>
        <v>2013.9276654053886</v>
      </c>
      <c r="Q1356">
        <f t="shared" si="137"/>
        <v>2013</v>
      </c>
      <c r="R1356" s="25">
        <f t="shared" si="135"/>
        <v>26879.599999999995</v>
      </c>
      <c r="S1356" s="25">
        <f t="shared" si="136"/>
        <v>0</v>
      </c>
      <c r="W1356">
        <f>IF(AND(P1356&gt;='World Hubbert'!$N$9,P1355&lt;'World Hubbert'!$N$9),'Data 1'!M1356,0)</f>
        <v>0</v>
      </c>
      <c r="X1356">
        <f>IF(AND(P1356&gt;='World Hubbert'!$P$9,P1355&lt;'World Hubbert'!$P$9),'Data 1'!M1356,0)</f>
        <v>0</v>
      </c>
    </row>
    <row r="1357" spans="13:24">
      <c r="M1357">
        <f t="shared" si="134"/>
        <v>1354</v>
      </c>
      <c r="N1357">
        <f>MAX('World Hubbert'!$N$17*(1-(M1357/'World Hubbert'!$N$18))*M1357,0)</f>
        <v>26.839288888888888</v>
      </c>
      <c r="O1357">
        <f t="shared" si="132"/>
        <v>3.7258811294884453E-2</v>
      </c>
      <c r="P1357">
        <f t="shared" si="133"/>
        <v>2013.9649242166834</v>
      </c>
      <c r="Q1357">
        <f t="shared" si="137"/>
        <v>2013</v>
      </c>
      <c r="R1357" s="25">
        <f t="shared" si="135"/>
        <v>26839.288888888888</v>
      </c>
      <c r="S1357" s="25">
        <f t="shared" si="136"/>
        <v>0</v>
      </c>
      <c r="W1357">
        <f>IF(AND(P1357&gt;='World Hubbert'!$N$9,P1356&lt;'World Hubbert'!$N$9),'Data 1'!M1357,0)</f>
        <v>0</v>
      </c>
      <c r="X1357">
        <f>IF(AND(P1357&gt;='World Hubbert'!$P$9,P1356&lt;'World Hubbert'!$P$9),'Data 1'!M1357,0)</f>
        <v>0</v>
      </c>
    </row>
    <row r="1358" spans="13:24">
      <c r="M1358">
        <f t="shared" si="134"/>
        <v>1355</v>
      </c>
      <c r="N1358">
        <f>MAX('World Hubbert'!$N$17*(1-(M1358/'World Hubbert'!$N$18))*M1358,0)</f>
        <v>26.798888888888893</v>
      </c>
      <c r="O1358">
        <f t="shared" si="132"/>
        <v>3.731497989137194E-2</v>
      </c>
      <c r="P1358">
        <f t="shared" si="133"/>
        <v>2014.0022391965747</v>
      </c>
      <c r="Q1358">
        <f t="shared" si="137"/>
        <v>2014</v>
      </c>
      <c r="R1358" s="25">
        <f t="shared" si="135"/>
        <v>26798.888888888894</v>
      </c>
      <c r="S1358" s="25">
        <f t="shared" si="136"/>
        <v>0</v>
      </c>
      <c r="W1358">
        <f>IF(AND(P1358&gt;='World Hubbert'!$N$9,P1357&lt;'World Hubbert'!$N$9),'Data 1'!M1358,0)</f>
        <v>0</v>
      </c>
      <c r="X1358">
        <f>IF(AND(P1358&gt;='World Hubbert'!$P$9,P1357&lt;'World Hubbert'!$P$9),'Data 1'!M1358,0)</f>
        <v>0</v>
      </c>
    </row>
    <row r="1359" spans="13:24">
      <c r="M1359">
        <f t="shared" si="134"/>
        <v>1356</v>
      </c>
      <c r="N1359">
        <f>MAX('World Hubbert'!$N$17*(1-(M1359/'World Hubbert'!$N$18))*M1359,0)</f>
        <v>26.758400000000002</v>
      </c>
      <c r="O1359">
        <f t="shared" si="132"/>
        <v>3.7371442238698871E-2</v>
      </c>
      <c r="P1359">
        <f t="shared" si="133"/>
        <v>2014.0396106388134</v>
      </c>
      <c r="Q1359">
        <f t="shared" si="137"/>
        <v>2014</v>
      </c>
      <c r="R1359" s="25">
        <f t="shared" si="135"/>
        <v>26758.400000000001</v>
      </c>
      <c r="S1359" s="25">
        <f t="shared" si="136"/>
        <v>0</v>
      </c>
      <c r="W1359">
        <f>IF(AND(P1359&gt;='World Hubbert'!$N$9,P1358&lt;'World Hubbert'!$N$9),'Data 1'!M1359,0)</f>
        <v>0</v>
      </c>
      <c r="X1359">
        <f>IF(AND(P1359&gt;='World Hubbert'!$P$9,P1358&lt;'World Hubbert'!$P$9),'Data 1'!M1359,0)</f>
        <v>0</v>
      </c>
    </row>
    <row r="1360" spans="13:24">
      <c r="M1360">
        <f t="shared" si="134"/>
        <v>1357</v>
      </c>
      <c r="N1360">
        <f>MAX('World Hubbert'!$N$17*(1-(M1360/'World Hubbert'!$N$18))*M1360,0)</f>
        <v>26.717822222222217</v>
      </c>
      <c r="O1360">
        <f t="shared" si="132"/>
        <v>3.7428200235880844E-2</v>
      </c>
      <c r="P1360">
        <f t="shared" si="133"/>
        <v>2014.0770388390492</v>
      </c>
      <c r="Q1360">
        <f t="shared" si="137"/>
        <v>2014</v>
      </c>
      <c r="R1360" s="25">
        <f t="shared" si="135"/>
        <v>26717.822222222218</v>
      </c>
      <c r="S1360" s="25">
        <f t="shared" si="136"/>
        <v>0</v>
      </c>
      <c r="W1360">
        <f>IF(AND(P1360&gt;='World Hubbert'!$N$9,P1359&lt;'World Hubbert'!$N$9),'Data 1'!M1360,0)</f>
        <v>0</v>
      </c>
      <c r="X1360">
        <f>IF(AND(P1360&gt;='World Hubbert'!$P$9,P1359&lt;'World Hubbert'!$P$9),'Data 1'!M1360,0)</f>
        <v>0</v>
      </c>
    </row>
    <row r="1361" spans="13:24">
      <c r="M1361">
        <f t="shared" si="134"/>
        <v>1358</v>
      </c>
      <c r="N1361">
        <f>MAX('World Hubbert'!$N$17*(1-(M1361/'World Hubbert'!$N$18))*M1361,0)</f>
        <v>26.677155555555554</v>
      </c>
      <c r="O1361">
        <f t="shared" si="132"/>
        <v>3.7485255799385574E-2</v>
      </c>
      <c r="P1361">
        <f t="shared" si="133"/>
        <v>2014.1145240948485</v>
      </c>
      <c r="Q1361">
        <f t="shared" si="137"/>
        <v>2014</v>
      </c>
      <c r="R1361" s="25">
        <f t="shared" si="135"/>
        <v>26677.155555555553</v>
      </c>
      <c r="S1361" s="25">
        <f t="shared" si="136"/>
        <v>0</v>
      </c>
      <c r="W1361">
        <f>IF(AND(P1361&gt;='World Hubbert'!$N$9,P1360&lt;'World Hubbert'!$N$9),'Data 1'!M1361,0)</f>
        <v>0</v>
      </c>
      <c r="X1361">
        <f>IF(AND(P1361&gt;='World Hubbert'!$P$9,P1360&lt;'World Hubbert'!$P$9),'Data 1'!M1361,0)</f>
        <v>0</v>
      </c>
    </row>
    <row r="1362" spans="13:24">
      <c r="M1362">
        <f t="shared" si="134"/>
        <v>1359</v>
      </c>
      <c r="N1362">
        <f>MAX('World Hubbert'!$N$17*(1-(M1362/'World Hubbert'!$N$18))*M1362,0)</f>
        <v>26.636399999999998</v>
      </c>
      <c r="O1362">
        <f t="shared" si="132"/>
        <v>3.7542610863329884E-2</v>
      </c>
      <c r="P1362">
        <f t="shared" si="133"/>
        <v>2014.1520667057118</v>
      </c>
      <c r="Q1362">
        <f t="shared" si="137"/>
        <v>2014</v>
      </c>
      <c r="R1362" s="25">
        <f t="shared" si="135"/>
        <v>26636.399999999998</v>
      </c>
      <c r="S1362" s="25">
        <f t="shared" si="136"/>
        <v>0</v>
      </c>
      <c r="W1362">
        <f>IF(AND(P1362&gt;='World Hubbert'!$N$9,P1361&lt;'World Hubbert'!$N$9),'Data 1'!M1362,0)</f>
        <v>0</v>
      </c>
      <c r="X1362">
        <f>IF(AND(P1362&gt;='World Hubbert'!$P$9,P1361&lt;'World Hubbert'!$P$9),'Data 1'!M1362,0)</f>
        <v>0</v>
      </c>
    </row>
    <row r="1363" spans="13:24">
      <c r="M1363">
        <f t="shared" si="134"/>
        <v>1360</v>
      </c>
      <c r="N1363">
        <f>MAX('World Hubbert'!$N$17*(1-(M1363/'World Hubbert'!$N$18))*M1363,0)</f>
        <v>26.59555555555556</v>
      </c>
      <c r="O1363">
        <f t="shared" si="132"/>
        <v>3.7600267379679135E-2</v>
      </c>
      <c r="P1363">
        <f t="shared" si="133"/>
        <v>2014.1896669730916</v>
      </c>
      <c r="Q1363">
        <f t="shared" si="137"/>
        <v>2014</v>
      </c>
      <c r="R1363" s="25">
        <f t="shared" si="135"/>
        <v>26595.555555555558</v>
      </c>
      <c r="S1363" s="25">
        <f t="shared" si="136"/>
        <v>0</v>
      </c>
      <c r="W1363">
        <f>IF(AND(P1363&gt;='World Hubbert'!$N$9,P1362&lt;'World Hubbert'!$N$9),'Data 1'!M1363,0)</f>
        <v>0</v>
      </c>
      <c r="X1363">
        <f>IF(AND(P1363&gt;='World Hubbert'!$P$9,P1362&lt;'World Hubbert'!$P$9),'Data 1'!M1363,0)</f>
        <v>0</v>
      </c>
    </row>
    <row r="1364" spans="13:24">
      <c r="M1364">
        <f t="shared" si="134"/>
        <v>1361</v>
      </c>
      <c r="N1364">
        <f>MAX('World Hubbert'!$N$17*(1-(M1364/'World Hubbert'!$N$18))*M1364,0)</f>
        <v>26.554622222222228</v>
      </c>
      <c r="O1364">
        <f t="shared" si="132"/>
        <v>3.7658227318449679E-2</v>
      </c>
      <c r="P1364">
        <f t="shared" si="133"/>
        <v>2014.22732520041</v>
      </c>
      <c r="Q1364">
        <f t="shared" si="137"/>
        <v>2014</v>
      </c>
      <c r="R1364" s="25">
        <f t="shared" si="135"/>
        <v>26554.622222222228</v>
      </c>
      <c r="S1364" s="25">
        <f t="shared" si="136"/>
        <v>0</v>
      </c>
      <c r="W1364">
        <f>IF(AND(P1364&gt;='World Hubbert'!$N$9,P1363&lt;'World Hubbert'!$N$9),'Data 1'!M1364,0)</f>
        <v>0</v>
      </c>
      <c r="X1364">
        <f>IF(AND(P1364&gt;='World Hubbert'!$P$9,P1363&lt;'World Hubbert'!$P$9),'Data 1'!M1364,0)</f>
        <v>0</v>
      </c>
    </row>
    <row r="1365" spans="13:24">
      <c r="M1365">
        <f t="shared" si="134"/>
        <v>1362</v>
      </c>
      <c r="N1365">
        <f>MAX('World Hubbert'!$N$17*(1-(M1365/'World Hubbert'!$N$18))*M1365,0)</f>
        <v>26.513599999999997</v>
      </c>
      <c r="O1365">
        <f t="shared" ref="O1365:O1428" si="138">IF(N1365&gt;0,1/N1365,0)</f>
        <v>3.7716492667913833E-2</v>
      </c>
      <c r="P1365">
        <f t="shared" ref="P1365:P1428" si="139">P1364+O1365</f>
        <v>2014.2650416930778</v>
      </c>
      <c r="Q1365">
        <f t="shared" si="137"/>
        <v>2014</v>
      </c>
      <c r="R1365" s="25">
        <f t="shared" si="135"/>
        <v>26513.599999999999</v>
      </c>
      <c r="S1365" s="25">
        <f t="shared" si="136"/>
        <v>0</v>
      </c>
      <c r="W1365">
        <f>IF(AND(P1365&gt;='World Hubbert'!$N$9,P1364&lt;'World Hubbert'!$N$9),'Data 1'!M1365,0)</f>
        <v>0</v>
      </c>
      <c r="X1365">
        <f>IF(AND(P1365&gt;='World Hubbert'!$P$9,P1364&lt;'World Hubbert'!$P$9),'Data 1'!M1365,0)</f>
        <v>0</v>
      </c>
    </row>
    <row r="1366" spans="13:24">
      <c r="M1366">
        <f t="shared" si="134"/>
        <v>1363</v>
      </c>
      <c r="N1366">
        <f>MAX('World Hubbert'!$N$17*(1-(M1366/'World Hubbert'!$N$18))*M1366,0)</f>
        <v>26.47248888888889</v>
      </c>
      <c r="O1366">
        <f t="shared" si="138"/>
        <v>3.777506543480779E-2</v>
      </c>
      <c r="P1366">
        <f t="shared" si="139"/>
        <v>2014.3028167585126</v>
      </c>
      <c r="Q1366">
        <f t="shared" si="137"/>
        <v>2014</v>
      </c>
      <c r="R1366" s="25">
        <f t="shared" si="135"/>
        <v>26472.488888888889</v>
      </c>
      <c r="S1366" s="25">
        <f t="shared" si="136"/>
        <v>0</v>
      </c>
      <c r="W1366">
        <f>IF(AND(P1366&gt;='World Hubbert'!$N$9,P1365&lt;'World Hubbert'!$N$9),'Data 1'!M1366,0)</f>
        <v>0</v>
      </c>
      <c r="X1366">
        <f>IF(AND(P1366&gt;='World Hubbert'!$P$9,P1365&lt;'World Hubbert'!$P$9),'Data 1'!M1366,0)</f>
        <v>0</v>
      </c>
    </row>
    <row r="1367" spans="13:24">
      <c r="M1367">
        <f t="shared" si="134"/>
        <v>1364</v>
      </c>
      <c r="N1367">
        <f>MAX('World Hubbert'!$N$17*(1-(M1367/'World Hubbert'!$N$18))*M1367,0)</f>
        <v>26.43128888888889</v>
      </c>
      <c r="O1367">
        <f t="shared" si="138"/>
        <v>3.7833947644542495E-2</v>
      </c>
      <c r="P1367">
        <f t="shared" si="139"/>
        <v>2014.340650706157</v>
      </c>
      <c r="Q1367">
        <f t="shared" si="137"/>
        <v>2014</v>
      </c>
      <c r="R1367" s="25">
        <f t="shared" si="135"/>
        <v>26431.288888888888</v>
      </c>
      <c r="S1367" s="25">
        <f t="shared" si="136"/>
        <v>0</v>
      </c>
      <c r="W1367">
        <f>IF(AND(P1367&gt;='World Hubbert'!$N$9,P1366&lt;'World Hubbert'!$N$9),'Data 1'!M1367,0)</f>
        <v>0</v>
      </c>
      <c r="X1367">
        <f>IF(AND(P1367&gt;='World Hubbert'!$P$9,P1366&lt;'World Hubbert'!$P$9),'Data 1'!M1367,0)</f>
        <v>0</v>
      </c>
    </row>
    <row r="1368" spans="13:24">
      <c r="M1368">
        <f t="shared" si="134"/>
        <v>1365</v>
      </c>
      <c r="N1368">
        <f>MAX('World Hubbert'!$N$17*(1-(M1368/'World Hubbert'!$N$18))*M1368,0)</f>
        <v>26.390000000000008</v>
      </c>
      <c r="O1368">
        <f t="shared" si="138"/>
        <v>3.7893141341417191E-2</v>
      </c>
      <c r="P1368">
        <f t="shared" si="139"/>
        <v>2014.3785438474983</v>
      </c>
      <c r="Q1368">
        <f t="shared" si="137"/>
        <v>2014</v>
      </c>
      <c r="R1368" s="25">
        <f t="shared" si="135"/>
        <v>26390.000000000007</v>
      </c>
      <c r="S1368" s="25">
        <f t="shared" si="136"/>
        <v>0</v>
      </c>
      <c r="W1368">
        <f>IF(AND(P1368&gt;='World Hubbert'!$N$9,P1367&lt;'World Hubbert'!$N$9),'Data 1'!M1368,0)</f>
        <v>0</v>
      </c>
      <c r="X1368">
        <f>IF(AND(P1368&gt;='World Hubbert'!$P$9,P1367&lt;'World Hubbert'!$P$9),'Data 1'!M1368,0)</f>
        <v>0</v>
      </c>
    </row>
    <row r="1369" spans="13:24">
      <c r="M1369">
        <f t="shared" si="134"/>
        <v>1366</v>
      </c>
      <c r="N1369">
        <f>MAX('World Hubbert'!$N$17*(1-(M1369/'World Hubbert'!$N$18))*M1369,0)</f>
        <v>26.348622222222229</v>
      </c>
      <c r="O1369">
        <f t="shared" si="138"/>
        <v>3.795264858883618E-2</v>
      </c>
      <c r="P1369">
        <f t="shared" si="139"/>
        <v>2014.4164964960871</v>
      </c>
      <c r="Q1369">
        <f t="shared" si="137"/>
        <v>2014</v>
      </c>
      <c r="R1369" s="25">
        <f t="shared" si="135"/>
        <v>26348.622222222228</v>
      </c>
      <c r="S1369" s="25">
        <f t="shared" si="136"/>
        <v>0</v>
      </c>
      <c r="W1369">
        <f>IF(AND(P1369&gt;='World Hubbert'!$N$9,P1368&lt;'World Hubbert'!$N$9),'Data 1'!M1369,0)</f>
        <v>0</v>
      </c>
      <c r="X1369">
        <f>IF(AND(P1369&gt;='World Hubbert'!$P$9,P1368&lt;'World Hubbert'!$P$9),'Data 1'!M1369,0)</f>
        <v>0</v>
      </c>
    </row>
    <row r="1370" spans="13:24">
      <c r="M1370">
        <f t="shared" si="134"/>
        <v>1367</v>
      </c>
      <c r="N1370">
        <f>MAX('World Hubbert'!$N$17*(1-(M1370/'World Hubbert'!$N$18))*M1370,0)</f>
        <v>26.307155555555553</v>
      </c>
      <c r="O1370">
        <f t="shared" si="138"/>
        <v>3.801247146952836E-2</v>
      </c>
      <c r="P1370">
        <f t="shared" si="139"/>
        <v>2014.4545089675566</v>
      </c>
      <c r="Q1370">
        <f t="shared" si="137"/>
        <v>2014</v>
      </c>
      <c r="R1370" s="25">
        <f t="shared" si="135"/>
        <v>26307.155555555553</v>
      </c>
      <c r="S1370" s="25">
        <f t="shared" si="136"/>
        <v>0</v>
      </c>
      <c r="W1370">
        <f>IF(AND(P1370&gt;='World Hubbert'!$N$9,P1369&lt;'World Hubbert'!$N$9),'Data 1'!M1370,0)</f>
        <v>0</v>
      </c>
      <c r="X1370">
        <f>IF(AND(P1370&gt;='World Hubbert'!$P$9,P1369&lt;'World Hubbert'!$P$9),'Data 1'!M1370,0)</f>
        <v>0</v>
      </c>
    </row>
    <row r="1371" spans="13:24">
      <c r="M1371">
        <f t="shared" si="134"/>
        <v>1368</v>
      </c>
      <c r="N1371">
        <f>MAX('World Hubbert'!$N$17*(1-(M1371/'World Hubbert'!$N$18))*M1371,0)</f>
        <v>26.265599999999999</v>
      </c>
      <c r="O1371">
        <f t="shared" si="138"/>
        <v>3.807261208576998E-2</v>
      </c>
      <c r="P1371">
        <f t="shared" si="139"/>
        <v>2014.4925815796423</v>
      </c>
      <c r="Q1371">
        <f t="shared" si="137"/>
        <v>2014</v>
      </c>
      <c r="R1371" s="25">
        <f t="shared" si="135"/>
        <v>26265.599999999999</v>
      </c>
      <c r="S1371" s="25">
        <f t="shared" si="136"/>
        <v>0</v>
      </c>
      <c r="W1371">
        <f>IF(AND(P1371&gt;='World Hubbert'!$N$9,P1370&lt;'World Hubbert'!$N$9),'Data 1'!M1371,0)</f>
        <v>0</v>
      </c>
      <c r="X1371">
        <f>IF(AND(P1371&gt;='World Hubbert'!$P$9,P1370&lt;'World Hubbert'!$P$9),'Data 1'!M1371,0)</f>
        <v>0</v>
      </c>
    </row>
    <row r="1372" spans="13:24">
      <c r="M1372">
        <f t="shared" si="134"/>
        <v>1369</v>
      </c>
      <c r="N1372">
        <f>MAX('World Hubbert'!$N$17*(1-(M1372/'World Hubbert'!$N$18))*M1372,0)</f>
        <v>26.223955555555559</v>
      </c>
      <c r="O1372">
        <f t="shared" si="138"/>
        <v>3.8133072559610459E-2</v>
      </c>
      <c r="P1372">
        <f t="shared" si="139"/>
        <v>2014.5307146522018</v>
      </c>
      <c r="Q1372">
        <f t="shared" si="137"/>
        <v>2014</v>
      </c>
      <c r="R1372" s="25">
        <f t="shared" si="135"/>
        <v>26223.95555555556</v>
      </c>
      <c r="S1372" s="25">
        <f t="shared" si="136"/>
        <v>0</v>
      </c>
      <c r="W1372">
        <f>IF(AND(P1372&gt;='World Hubbert'!$N$9,P1371&lt;'World Hubbert'!$N$9),'Data 1'!M1372,0)</f>
        <v>0</v>
      </c>
      <c r="X1372">
        <f>IF(AND(P1372&gt;='World Hubbert'!$P$9,P1371&lt;'World Hubbert'!$P$9),'Data 1'!M1372,0)</f>
        <v>0</v>
      </c>
    </row>
    <row r="1373" spans="13:24">
      <c r="M1373">
        <f t="shared" si="134"/>
        <v>1370</v>
      </c>
      <c r="N1373">
        <f>MAX('World Hubbert'!$N$17*(1-(M1373/'World Hubbert'!$N$18))*M1373,0)</f>
        <v>26.182222222222226</v>
      </c>
      <c r="O1373">
        <f t="shared" si="138"/>
        <v>3.8193855033101333E-2</v>
      </c>
      <c r="P1373">
        <f t="shared" si="139"/>
        <v>2014.5689085072349</v>
      </c>
      <c r="Q1373">
        <f t="shared" si="137"/>
        <v>2014</v>
      </c>
      <c r="R1373" s="25">
        <f t="shared" si="135"/>
        <v>26182.222222222226</v>
      </c>
      <c r="S1373" s="25">
        <f t="shared" si="136"/>
        <v>0</v>
      </c>
      <c r="W1373">
        <f>IF(AND(P1373&gt;='World Hubbert'!$N$9,P1372&lt;'World Hubbert'!$N$9),'Data 1'!M1373,0)</f>
        <v>0</v>
      </c>
      <c r="X1373">
        <f>IF(AND(P1373&gt;='World Hubbert'!$P$9,P1372&lt;'World Hubbert'!$P$9),'Data 1'!M1373,0)</f>
        <v>0</v>
      </c>
    </row>
    <row r="1374" spans="13:24">
      <c r="M1374">
        <f t="shared" si="134"/>
        <v>1371</v>
      </c>
      <c r="N1374">
        <f>MAX('World Hubbert'!$N$17*(1-(M1374/'World Hubbert'!$N$18))*M1374,0)</f>
        <v>26.140399999999993</v>
      </c>
      <c r="O1374">
        <f t="shared" si="138"/>
        <v>3.8254961668528417E-2</v>
      </c>
      <c r="P1374">
        <f t="shared" si="139"/>
        <v>2014.6071634689035</v>
      </c>
      <c r="Q1374">
        <f t="shared" si="137"/>
        <v>2014</v>
      </c>
      <c r="R1374" s="25">
        <f t="shared" si="135"/>
        <v>26140.399999999994</v>
      </c>
      <c r="S1374" s="25">
        <f t="shared" si="136"/>
        <v>0</v>
      </c>
      <c r="W1374">
        <f>IF(AND(P1374&gt;='World Hubbert'!$N$9,P1373&lt;'World Hubbert'!$N$9),'Data 1'!M1374,0)</f>
        <v>0</v>
      </c>
      <c r="X1374">
        <f>IF(AND(P1374&gt;='World Hubbert'!$P$9,P1373&lt;'World Hubbert'!$P$9),'Data 1'!M1374,0)</f>
        <v>0</v>
      </c>
    </row>
    <row r="1375" spans="13:24">
      <c r="M1375">
        <f t="shared" si="134"/>
        <v>1372</v>
      </c>
      <c r="N1375">
        <f>MAX('World Hubbert'!$N$17*(1-(M1375/'World Hubbert'!$N$18))*M1375,0)</f>
        <v>26.098488888888888</v>
      </c>
      <c r="O1375">
        <f t="shared" si="138"/>
        <v>3.8316394648647181E-2</v>
      </c>
      <c r="P1375">
        <f t="shared" si="139"/>
        <v>2014.6454798635523</v>
      </c>
      <c r="Q1375">
        <f t="shared" si="137"/>
        <v>2014</v>
      </c>
      <c r="R1375" s="25">
        <f t="shared" si="135"/>
        <v>26098.488888888889</v>
      </c>
      <c r="S1375" s="25">
        <f t="shared" si="136"/>
        <v>0</v>
      </c>
      <c r="W1375">
        <f>IF(AND(P1375&gt;='World Hubbert'!$N$9,P1374&lt;'World Hubbert'!$N$9),'Data 1'!M1375,0)</f>
        <v>0</v>
      </c>
      <c r="X1375">
        <f>IF(AND(P1375&gt;='World Hubbert'!$P$9,P1374&lt;'World Hubbert'!$P$9),'Data 1'!M1375,0)</f>
        <v>0</v>
      </c>
    </row>
    <row r="1376" spans="13:24">
      <c r="M1376">
        <f t="shared" si="134"/>
        <v>1373</v>
      </c>
      <c r="N1376">
        <f>MAX('World Hubbert'!$N$17*(1-(M1376/'World Hubbert'!$N$18))*M1376,0)</f>
        <v>26.056488888888889</v>
      </c>
      <c r="O1376">
        <f t="shared" si="138"/>
        <v>3.8378156176921592E-2</v>
      </c>
      <c r="P1376">
        <f t="shared" si="139"/>
        <v>2014.6838580197293</v>
      </c>
      <c r="Q1376">
        <f t="shared" si="137"/>
        <v>2014</v>
      </c>
      <c r="R1376" s="25">
        <f t="shared" si="135"/>
        <v>26056.488888888889</v>
      </c>
      <c r="S1376" s="25">
        <f t="shared" si="136"/>
        <v>0</v>
      </c>
      <c r="W1376">
        <f>IF(AND(P1376&gt;='World Hubbert'!$N$9,P1375&lt;'World Hubbert'!$N$9),'Data 1'!M1376,0)</f>
        <v>0</v>
      </c>
      <c r="X1376">
        <f>IF(AND(P1376&gt;='World Hubbert'!$P$9,P1375&lt;'World Hubbert'!$P$9),'Data 1'!M1376,0)</f>
        <v>0</v>
      </c>
    </row>
    <row r="1377" spans="13:24">
      <c r="M1377">
        <f t="shared" si="134"/>
        <v>1374</v>
      </c>
      <c r="N1377">
        <f>MAX('World Hubbert'!$N$17*(1-(M1377/'World Hubbert'!$N$18))*M1377,0)</f>
        <v>26.014400000000006</v>
      </c>
      <c r="O1377">
        <f t="shared" si="138"/>
        <v>3.8440248477766149E-2</v>
      </c>
      <c r="P1377">
        <f t="shared" si="139"/>
        <v>2014.7222982682072</v>
      </c>
      <c r="Q1377">
        <f t="shared" si="137"/>
        <v>2014</v>
      </c>
      <c r="R1377" s="25">
        <f t="shared" si="135"/>
        <v>26014.400000000005</v>
      </c>
      <c r="S1377" s="25">
        <f t="shared" si="136"/>
        <v>0</v>
      </c>
      <c r="W1377">
        <f>IF(AND(P1377&gt;='World Hubbert'!$N$9,P1376&lt;'World Hubbert'!$N$9),'Data 1'!M1377,0)</f>
        <v>0</v>
      </c>
      <c r="X1377">
        <f>IF(AND(P1377&gt;='World Hubbert'!$P$9,P1376&lt;'World Hubbert'!$P$9),'Data 1'!M1377,0)</f>
        <v>0</v>
      </c>
    </row>
    <row r="1378" spans="13:24">
      <c r="M1378">
        <f t="shared" si="134"/>
        <v>1375</v>
      </c>
      <c r="N1378">
        <f>MAX('World Hubbert'!$N$17*(1-(M1378/'World Hubbert'!$N$18))*M1378,0)</f>
        <v>25.972222222222229</v>
      </c>
      <c r="O1378">
        <f t="shared" si="138"/>
        <v>3.8502673796791433E-2</v>
      </c>
      <c r="P1378">
        <f t="shared" si="139"/>
        <v>2014.7608009420039</v>
      </c>
      <c r="Q1378">
        <f t="shared" si="137"/>
        <v>2014</v>
      </c>
      <c r="R1378" s="25">
        <f t="shared" si="135"/>
        <v>25972.22222222223</v>
      </c>
      <c r="S1378" s="25">
        <f t="shared" si="136"/>
        <v>0</v>
      </c>
      <c r="W1378">
        <f>IF(AND(P1378&gt;='World Hubbert'!$N$9,P1377&lt;'World Hubbert'!$N$9),'Data 1'!M1378,0)</f>
        <v>0</v>
      </c>
      <c r="X1378">
        <f>IF(AND(P1378&gt;='World Hubbert'!$P$9,P1377&lt;'World Hubbert'!$P$9),'Data 1'!M1378,0)</f>
        <v>0</v>
      </c>
    </row>
    <row r="1379" spans="13:24">
      <c r="M1379">
        <f t="shared" si="134"/>
        <v>1376</v>
      </c>
      <c r="N1379">
        <f>MAX('World Hubbert'!$N$17*(1-(M1379/'World Hubbert'!$N$18))*M1379,0)</f>
        <v>25.929955555555551</v>
      </c>
      <c r="O1379">
        <f t="shared" si="138"/>
        <v>3.8565434401053103E-2</v>
      </c>
      <c r="P1379">
        <f t="shared" si="139"/>
        <v>2014.799366376405</v>
      </c>
      <c r="Q1379">
        <f t="shared" si="137"/>
        <v>2014</v>
      </c>
      <c r="R1379" s="25">
        <f t="shared" si="135"/>
        <v>25929.955555555553</v>
      </c>
      <c r="S1379" s="25">
        <f t="shared" si="136"/>
        <v>0</v>
      </c>
      <c r="W1379">
        <f>IF(AND(P1379&gt;='World Hubbert'!$N$9,P1378&lt;'World Hubbert'!$N$9),'Data 1'!M1379,0)</f>
        <v>0</v>
      </c>
      <c r="X1379">
        <f>IF(AND(P1379&gt;='World Hubbert'!$P$9,P1378&lt;'World Hubbert'!$P$9),'Data 1'!M1379,0)</f>
        <v>0</v>
      </c>
    </row>
    <row r="1380" spans="13:24">
      <c r="M1380">
        <f t="shared" si="134"/>
        <v>1377</v>
      </c>
      <c r="N1380">
        <f>MAX('World Hubbert'!$N$17*(1-(M1380/'World Hubbert'!$N$18))*M1380,0)</f>
        <v>25.887600000000003</v>
      </c>
      <c r="O1380">
        <f t="shared" si="138"/>
        <v>3.8628532579304375E-2</v>
      </c>
      <c r="P1380">
        <f t="shared" si="139"/>
        <v>2014.8379949089842</v>
      </c>
      <c r="Q1380">
        <f t="shared" si="137"/>
        <v>2014</v>
      </c>
      <c r="R1380" s="25">
        <f t="shared" si="135"/>
        <v>25887.600000000002</v>
      </c>
      <c r="S1380" s="25">
        <f t="shared" si="136"/>
        <v>0</v>
      </c>
      <c r="W1380">
        <f>IF(AND(P1380&gt;='World Hubbert'!$N$9,P1379&lt;'World Hubbert'!$N$9),'Data 1'!M1380,0)</f>
        <v>0</v>
      </c>
      <c r="X1380">
        <f>IF(AND(P1380&gt;='World Hubbert'!$P$9,P1379&lt;'World Hubbert'!$P$9),'Data 1'!M1380,0)</f>
        <v>0</v>
      </c>
    </row>
    <row r="1381" spans="13:24">
      <c r="M1381">
        <f t="shared" si="134"/>
        <v>1378</v>
      </c>
      <c r="N1381">
        <f>MAX('World Hubbert'!$N$17*(1-(M1381/'World Hubbert'!$N$18))*M1381,0)</f>
        <v>25.845155555555557</v>
      </c>
      <c r="O1381">
        <f t="shared" si="138"/>
        <v>3.869197064225232E-2</v>
      </c>
      <c r="P1381">
        <f t="shared" si="139"/>
        <v>2014.8766868796265</v>
      </c>
      <c r="Q1381">
        <f t="shared" si="137"/>
        <v>2014</v>
      </c>
      <c r="R1381" s="25">
        <f t="shared" si="135"/>
        <v>25845.155555555557</v>
      </c>
      <c r="S1381" s="25">
        <f t="shared" si="136"/>
        <v>0</v>
      </c>
      <c r="W1381">
        <f>IF(AND(P1381&gt;='World Hubbert'!$N$9,P1380&lt;'World Hubbert'!$N$9),'Data 1'!M1381,0)</f>
        <v>0</v>
      </c>
      <c r="X1381">
        <f>IF(AND(P1381&gt;='World Hubbert'!$P$9,P1380&lt;'World Hubbert'!$P$9),'Data 1'!M1381,0)</f>
        <v>0</v>
      </c>
    </row>
    <row r="1382" spans="13:24">
      <c r="M1382">
        <f t="shared" si="134"/>
        <v>1379</v>
      </c>
      <c r="N1382">
        <f>MAX('World Hubbert'!$N$17*(1-(M1382/'World Hubbert'!$N$18))*M1382,0)</f>
        <v>25.802622222222229</v>
      </c>
      <c r="O1382">
        <f t="shared" si="138"/>
        <v>3.8755750922817481E-2</v>
      </c>
      <c r="P1382">
        <f t="shared" si="139"/>
        <v>2014.9154426305493</v>
      </c>
      <c r="Q1382">
        <f t="shared" si="137"/>
        <v>2014</v>
      </c>
      <c r="R1382" s="25">
        <f t="shared" si="135"/>
        <v>25802.622222222228</v>
      </c>
      <c r="S1382" s="25">
        <f t="shared" si="136"/>
        <v>0</v>
      </c>
      <c r="W1382">
        <f>IF(AND(P1382&gt;='World Hubbert'!$N$9,P1381&lt;'World Hubbert'!$N$9),'Data 1'!M1382,0)</f>
        <v>0</v>
      </c>
      <c r="X1382">
        <f>IF(AND(P1382&gt;='World Hubbert'!$P$9,P1381&lt;'World Hubbert'!$P$9),'Data 1'!M1382,0)</f>
        <v>0</v>
      </c>
    </row>
    <row r="1383" spans="13:24">
      <c r="M1383">
        <f t="shared" si="134"/>
        <v>1380</v>
      </c>
      <c r="N1383">
        <f>MAX('World Hubbert'!$N$17*(1-(M1383/'World Hubbert'!$N$18))*M1383,0)</f>
        <v>25.759999999999991</v>
      </c>
      <c r="O1383">
        <f t="shared" si="138"/>
        <v>3.8819875776397526E-2</v>
      </c>
      <c r="P1383">
        <f t="shared" si="139"/>
        <v>2014.9542625063257</v>
      </c>
      <c r="Q1383">
        <f t="shared" si="137"/>
        <v>2014</v>
      </c>
      <c r="R1383" s="25">
        <f t="shared" si="135"/>
        <v>25759.999999999993</v>
      </c>
      <c r="S1383" s="25">
        <f t="shared" si="136"/>
        <v>0</v>
      </c>
      <c r="W1383">
        <f>IF(AND(P1383&gt;='World Hubbert'!$N$9,P1382&lt;'World Hubbert'!$N$9),'Data 1'!M1383,0)</f>
        <v>0</v>
      </c>
      <c r="X1383">
        <f>IF(AND(P1383&gt;='World Hubbert'!$P$9,P1382&lt;'World Hubbert'!$P$9),'Data 1'!M1383,0)</f>
        <v>0</v>
      </c>
    </row>
    <row r="1384" spans="13:24">
      <c r="M1384">
        <f t="shared" si="134"/>
        <v>1381</v>
      </c>
      <c r="N1384">
        <f>MAX('World Hubbert'!$N$17*(1-(M1384/'World Hubbert'!$N$18))*M1384,0)</f>
        <v>25.717288888888888</v>
      </c>
      <c r="O1384">
        <f t="shared" si="138"/>
        <v>3.8884347581134356E-2</v>
      </c>
      <c r="P1384">
        <f t="shared" si="139"/>
        <v>2014.9931468539069</v>
      </c>
      <c r="Q1384">
        <f t="shared" si="137"/>
        <v>2014</v>
      </c>
      <c r="R1384" s="25">
        <f t="shared" si="135"/>
        <v>25717.288888888888</v>
      </c>
      <c r="S1384" s="25">
        <f t="shared" si="136"/>
        <v>0</v>
      </c>
      <c r="W1384">
        <f>IF(AND(P1384&gt;='World Hubbert'!$N$9,P1383&lt;'World Hubbert'!$N$9),'Data 1'!M1384,0)</f>
        <v>0</v>
      </c>
      <c r="X1384">
        <f>IF(AND(P1384&gt;='World Hubbert'!$P$9,P1383&lt;'World Hubbert'!$P$9),'Data 1'!M1384,0)</f>
        <v>0</v>
      </c>
    </row>
    <row r="1385" spans="13:24">
      <c r="M1385">
        <f t="shared" si="134"/>
        <v>1382</v>
      </c>
      <c r="N1385">
        <f>MAX('World Hubbert'!$N$17*(1-(M1385/'World Hubbert'!$N$18))*M1385,0)</f>
        <v>25.674488888888888</v>
      </c>
      <c r="O1385">
        <f t="shared" si="138"/>
        <v>3.8949168738185422E-2</v>
      </c>
      <c r="P1385">
        <f t="shared" si="139"/>
        <v>2015.032096022645</v>
      </c>
      <c r="Q1385">
        <f t="shared" si="137"/>
        <v>2015</v>
      </c>
      <c r="R1385" s="25">
        <f t="shared" si="135"/>
        <v>25674.488888888889</v>
      </c>
      <c r="S1385" s="25">
        <f t="shared" si="136"/>
        <v>0</v>
      </c>
      <c r="W1385">
        <f>IF(AND(P1385&gt;='World Hubbert'!$N$9,P1384&lt;'World Hubbert'!$N$9),'Data 1'!M1385,0)</f>
        <v>0</v>
      </c>
      <c r="X1385">
        <f>IF(AND(P1385&gt;='World Hubbert'!$P$9,P1384&lt;'World Hubbert'!$P$9),'Data 1'!M1385,0)</f>
        <v>0</v>
      </c>
    </row>
    <row r="1386" spans="13:24">
      <c r="M1386">
        <f t="shared" si="134"/>
        <v>1383</v>
      </c>
      <c r="N1386">
        <f>MAX('World Hubbert'!$N$17*(1-(M1386/'World Hubbert'!$N$18))*M1386,0)</f>
        <v>25.631600000000002</v>
      </c>
      <c r="O1386">
        <f t="shared" si="138"/>
        <v>3.9014341671998624E-2</v>
      </c>
      <c r="P1386">
        <f t="shared" si="139"/>
        <v>2015.0711103643171</v>
      </c>
      <c r="Q1386">
        <f t="shared" si="137"/>
        <v>2015</v>
      </c>
      <c r="R1386" s="25">
        <f t="shared" si="135"/>
        <v>25631.600000000002</v>
      </c>
      <c r="S1386" s="25">
        <f t="shared" si="136"/>
        <v>0</v>
      </c>
      <c r="W1386">
        <f>IF(AND(P1386&gt;='World Hubbert'!$N$9,P1385&lt;'World Hubbert'!$N$9),'Data 1'!M1386,0)</f>
        <v>0</v>
      </c>
      <c r="X1386">
        <f>IF(AND(P1386&gt;='World Hubbert'!$P$9,P1385&lt;'World Hubbert'!$P$9),'Data 1'!M1386,0)</f>
        <v>0</v>
      </c>
    </row>
    <row r="1387" spans="13:24">
      <c r="M1387">
        <f t="shared" si="134"/>
        <v>1384</v>
      </c>
      <c r="N1387">
        <f>MAX('World Hubbert'!$N$17*(1-(M1387/'World Hubbert'!$N$18))*M1387,0)</f>
        <v>25.588622222222227</v>
      </c>
      <c r="O1387">
        <f t="shared" si="138"/>
        <v>3.9079868830591363E-2</v>
      </c>
      <c r="P1387">
        <f t="shared" si="139"/>
        <v>2015.1101902331477</v>
      </c>
      <c r="Q1387">
        <f t="shared" si="137"/>
        <v>2015</v>
      </c>
      <c r="R1387" s="25">
        <f t="shared" si="135"/>
        <v>25588.622222222228</v>
      </c>
      <c r="S1387" s="25">
        <f t="shared" si="136"/>
        <v>0</v>
      </c>
      <c r="W1387">
        <f>IF(AND(P1387&gt;='World Hubbert'!$N$9,P1386&lt;'World Hubbert'!$N$9),'Data 1'!M1387,0)</f>
        <v>0</v>
      </c>
      <c r="X1387">
        <f>IF(AND(P1387&gt;='World Hubbert'!$P$9,P1386&lt;'World Hubbert'!$P$9),'Data 1'!M1387,0)</f>
        <v>0</v>
      </c>
    </row>
    <row r="1388" spans="13:24">
      <c r="M1388">
        <f t="shared" si="134"/>
        <v>1385</v>
      </c>
      <c r="N1388">
        <f>MAX('World Hubbert'!$N$17*(1-(M1388/'World Hubbert'!$N$18))*M1388,0)</f>
        <v>25.545555555555548</v>
      </c>
      <c r="O1388">
        <f t="shared" si="138"/>
        <v>3.9145752685833597E-2</v>
      </c>
      <c r="P1388">
        <f t="shared" si="139"/>
        <v>2015.1493359858334</v>
      </c>
      <c r="Q1388">
        <f t="shared" si="137"/>
        <v>2015</v>
      </c>
      <c r="R1388" s="25">
        <f t="shared" si="135"/>
        <v>25545.555555555547</v>
      </c>
      <c r="S1388" s="25">
        <f t="shared" si="136"/>
        <v>0</v>
      </c>
      <c r="W1388">
        <f>IF(AND(P1388&gt;='World Hubbert'!$N$9,P1387&lt;'World Hubbert'!$N$9),'Data 1'!M1388,0)</f>
        <v>0</v>
      </c>
      <c r="X1388">
        <f>IF(AND(P1388&gt;='World Hubbert'!$P$9,P1387&lt;'World Hubbert'!$P$9),'Data 1'!M1388,0)</f>
        <v>0</v>
      </c>
    </row>
    <row r="1389" spans="13:24">
      <c r="M1389">
        <f t="shared" si="134"/>
        <v>1386</v>
      </c>
      <c r="N1389">
        <f>MAX('World Hubbert'!$N$17*(1-(M1389/'World Hubbert'!$N$18))*M1389,0)</f>
        <v>25.502399999999998</v>
      </c>
      <c r="O1389">
        <f t="shared" si="138"/>
        <v>3.9211995733734864E-2</v>
      </c>
      <c r="P1389">
        <f t="shared" si="139"/>
        <v>2015.1885479815671</v>
      </c>
      <c r="Q1389">
        <f t="shared" si="137"/>
        <v>2015</v>
      </c>
      <c r="R1389" s="25">
        <f t="shared" si="135"/>
        <v>25502.399999999998</v>
      </c>
      <c r="S1389" s="25">
        <f t="shared" si="136"/>
        <v>0</v>
      </c>
      <c r="W1389">
        <f>IF(AND(P1389&gt;='World Hubbert'!$N$9,P1388&lt;'World Hubbert'!$N$9),'Data 1'!M1389,0)</f>
        <v>0</v>
      </c>
      <c r="X1389">
        <f>IF(AND(P1389&gt;='World Hubbert'!$P$9,P1388&lt;'World Hubbert'!$P$9),'Data 1'!M1389,0)</f>
        <v>0</v>
      </c>
    </row>
    <row r="1390" spans="13:24">
      <c r="M1390">
        <f t="shared" si="134"/>
        <v>1387</v>
      </c>
      <c r="N1390">
        <f>MAX('World Hubbert'!$N$17*(1-(M1390/'World Hubbert'!$N$18))*M1390,0)</f>
        <v>25.459155555555554</v>
      </c>
      <c r="O1390">
        <f t="shared" si="138"/>
        <v>3.9278600494735798E-2</v>
      </c>
      <c r="P1390">
        <f t="shared" si="139"/>
        <v>2015.2278265820619</v>
      </c>
      <c r="Q1390">
        <f t="shared" si="137"/>
        <v>2015</v>
      </c>
      <c r="R1390" s="25">
        <f t="shared" si="135"/>
        <v>25459.155555555553</v>
      </c>
      <c r="S1390" s="25">
        <f t="shared" si="136"/>
        <v>0</v>
      </c>
      <c r="W1390">
        <f>IF(AND(P1390&gt;='World Hubbert'!$N$9,P1389&lt;'World Hubbert'!$N$9),'Data 1'!M1390,0)</f>
        <v>0</v>
      </c>
      <c r="X1390">
        <f>IF(AND(P1390&gt;='World Hubbert'!$P$9,P1389&lt;'World Hubbert'!$P$9),'Data 1'!M1390,0)</f>
        <v>0</v>
      </c>
    </row>
    <row r="1391" spans="13:24">
      <c r="M1391">
        <f t="shared" si="134"/>
        <v>1388</v>
      </c>
      <c r="N1391">
        <f>MAX('World Hubbert'!$N$17*(1-(M1391/'World Hubbert'!$N$18))*M1391,0)</f>
        <v>25.415822222222229</v>
      </c>
      <c r="O1391">
        <f t="shared" si="138"/>
        <v>3.9345569514003517E-2</v>
      </c>
      <c r="P1391">
        <f t="shared" si="139"/>
        <v>2015.2671721515758</v>
      </c>
      <c r="Q1391">
        <f t="shared" si="137"/>
        <v>2015</v>
      </c>
      <c r="R1391" s="25">
        <f t="shared" si="135"/>
        <v>25415.822222222228</v>
      </c>
      <c r="S1391" s="25">
        <f t="shared" si="136"/>
        <v>0</v>
      </c>
      <c r="W1391">
        <f>IF(AND(P1391&gt;='World Hubbert'!$N$9,P1390&lt;'World Hubbert'!$N$9),'Data 1'!M1391,0)</f>
        <v>0</v>
      </c>
      <c r="X1391">
        <f>IF(AND(P1391&gt;='World Hubbert'!$P$9,P1390&lt;'World Hubbert'!$P$9),'Data 1'!M1391,0)</f>
        <v>0</v>
      </c>
    </row>
    <row r="1392" spans="13:24">
      <c r="M1392">
        <f t="shared" si="134"/>
        <v>1389</v>
      </c>
      <c r="N1392">
        <f>MAX('World Hubbert'!$N$17*(1-(M1392/'World Hubbert'!$N$18))*M1392,0)</f>
        <v>25.372400000000006</v>
      </c>
      <c r="O1392">
        <f t="shared" si="138"/>
        <v>3.9412905361731636E-2</v>
      </c>
      <c r="P1392">
        <f t="shared" si="139"/>
        <v>2015.3065850569376</v>
      </c>
      <c r="Q1392">
        <f t="shared" si="137"/>
        <v>2015</v>
      </c>
      <c r="R1392" s="25">
        <f t="shared" si="135"/>
        <v>25372.400000000005</v>
      </c>
      <c r="S1392" s="25">
        <f t="shared" si="136"/>
        <v>0</v>
      </c>
      <c r="W1392">
        <f>IF(AND(P1392&gt;='World Hubbert'!$N$9,P1391&lt;'World Hubbert'!$N$9),'Data 1'!M1392,0)</f>
        <v>0</v>
      </c>
      <c r="X1392">
        <f>IF(AND(P1392&gt;='World Hubbert'!$P$9,P1391&lt;'World Hubbert'!$P$9),'Data 1'!M1392,0)</f>
        <v>0</v>
      </c>
    </row>
    <row r="1393" spans="13:24">
      <c r="M1393">
        <f t="shared" si="134"/>
        <v>1390</v>
      </c>
      <c r="N1393">
        <f>MAX('World Hubbert'!$N$17*(1-(M1393/'World Hubbert'!$N$18))*M1393,0)</f>
        <v>25.328888888888883</v>
      </c>
      <c r="O1393">
        <f t="shared" si="138"/>
        <v>3.948061063344447E-2</v>
      </c>
      <c r="P1393">
        <f t="shared" si="139"/>
        <v>2015.3460656675711</v>
      </c>
      <c r="Q1393">
        <f t="shared" si="137"/>
        <v>2015</v>
      </c>
      <c r="R1393" s="25">
        <f t="shared" si="135"/>
        <v>25328.888888888883</v>
      </c>
      <c r="S1393" s="25">
        <f t="shared" si="136"/>
        <v>0</v>
      </c>
      <c r="W1393">
        <f>IF(AND(P1393&gt;='World Hubbert'!$N$9,P1392&lt;'World Hubbert'!$N$9),'Data 1'!M1393,0)</f>
        <v>0</v>
      </c>
      <c r="X1393">
        <f>IF(AND(P1393&gt;='World Hubbert'!$P$9,P1392&lt;'World Hubbert'!$P$9),'Data 1'!M1393,0)</f>
        <v>0</v>
      </c>
    </row>
    <row r="1394" spans="13:24">
      <c r="M1394">
        <f t="shared" si="134"/>
        <v>1391</v>
      </c>
      <c r="N1394">
        <f>MAX('World Hubbert'!$N$17*(1-(M1394/'World Hubbert'!$N$18))*M1394,0)</f>
        <v>25.285288888888889</v>
      </c>
      <c r="O1394">
        <f t="shared" si="138"/>
        <v>3.9548687950305757E-2</v>
      </c>
      <c r="P1394">
        <f t="shared" si="139"/>
        <v>2015.3856143555215</v>
      </c>
      <c r="Q1394">
        <f t="shared" si="137"/>
        <v>2015</v>
      </c>
      <c r="R1394" s="25">
        <f t="shared" si="135"/>
        <v>25285.288888888888</v>
      </c>
      <c r="S1394" s="25">
        <f t="shared" si="136"/>
        <v>0</v>
      </c>
      <c r="W1394">
        <f>IF(AND(P1394&gt;='World Hubbert'!$N$9,P1393&lt;'World Hubbert'!$N$9),'Data 1'!M1394,0)</f>
        <v>0</v>
      </c>
      <c r="X1394">
        <f>IF(AND(P1394&gt;='World Hubbert'!$P$9,P1393&lt;'World Hubbert'!$P$9),'Data 1'!M1394,0)</f>
        <v>0</v>
      </c>
    </row>
    <row r="1395" spans="13:24">
      <c r="M1395">
        <f t="shared" si="134"/>
        <v>1392</v>
      </c>
      <c r="N1395">
        <f>MAX('World Hubbert'!$N$17*(1-(M1395/'World Hubbert'!$N$18))*M1395,0)</f>
        <v>25.241600000000002</v>
      </c>
      <c r="O1395">
        <f t="shared" si="138"/>
        <v>3.9617139959432043E-2</v>
      </c>
      <c r="P1395">
        <f t="shared" si="139"/>
        <v>2015.4252314954808</v>
      </c>
      <c r="Q1395">
        <f t="shared" si="137"/>
        <v>2015</v>
      </c>
      <c r="R1395" s="25">
        <f t="shared" si="135"/>
        <v>25241.600000000002</v>
      </c>
      <c r="S1395" s="25">
        <f t="shared" si="136"/>
        <v>0</v>
      </c>
      <c r="W1395">
        <f>IF(AND(P1395&gt;='World Hubbert'!$N$9,P1394&lt;'World Hubbert'!$N$9),'Data 1'!M1395,0)</f>
        <v>0</v>
      </c>
      <c r="X1395">
        <f>IF(AND(P1395&gt;='World Hubbert'!$P$9,P1394&lt;'World Hubbert'!$P$9),'Data 1'!M1395,0)</f>
        <v>0</v>
      </c>
    </row>
    <row r="1396" spans="13:24">
      <c r="M1396">
        <f t="shared" si="134"/>
        <v>1393</v>
      </c>
      <c r="N1396">
        <f>MAX('World Hubbert'!$N$17*(1-(M1396/'World Hubbert'!$N$18))*M1396,0)</f>
        <v>25.197822222222229</v>
      </c>
      <c r="O1396">
        <f t="shared" si="138"/>
        <v>3.9685969334210529E-2</v>
      </c>
      <c r="P1396">
        <f t="shared" si="139"/>
        <v>2015.464917464815</v>
      </c>
      <c r="Q1396">
        <f t="shared" si="137"/>
        <v>2015</v>
      </c>
      <c r="R1396" s="25">
        <f t="shared" si="135"/>
        <v>25197.822222222228</v>
      </c>
      <c r="S1396" s="25">
        <f t="shared" si="136"/>
        <v>0</v>
      </c>
      <c r="W1396">
        <f>IF(AND(P1396&gt;='World Hubbert'!$N$9,P1395&lt;'World Hubbert'!$N$9),'Data 1'!M1396,0)</f>
        <v>0</v>
      </c>
      <c r="X1396">
        <f>IF(AND(P1396&gt;='World Hubbert'!$P$9,P1395&lt;'World Hubbert'!$P$9),'Data 1'!M1396,0)</f>
        <v>0</v>
      </c>
    </row>
    <row r="1397" spans="13:24">
      <c r="M1397">
        <f t="shared" si="134"/>
        <v>1394</v>
      </c>
      <c r="N1397">
        <f>MAX('World Hubbert'!$N$17*(1-(M1397/'World Hubbert'!$N$18))*M1397,0)</f>
        <v>25.153955555555552</v>
      </c>
      <c r="O1397">
        <f t="shared" si="138"/>
        <v>3.9755178774621716E-2</v>
      </c>
      <c r="P1397">
        <f t="shared" si="139"/>
        <v>2015.5046726435896</v>
      </c>
      <c r="Q1397">
        <f t="shared" si="137"/>
        <v>2015</v>
      </c>
      <c r="R1397" s="25">
        <f t="shared" si="135"/>
        <v>25153.955555555553</v>
      </c>
      <c r="S1397" s="25">
        <f t="shared" si="136"/>
        <v>0</v>
      </c>
      <c r="W1397">
        <f>IF(AND(P1397&gt;='World Hubbert'!$N$9,P1396&lt;'World Hubbert'!$N$9),'Data 1'!M1397,0)</f>
        <v>0</v>
      </c>
      <c r="X1397">
        <f>IF(AND(P1397&gt;='World Hubbert'!$P$9,P1396&lt;'World Hubbert'!$P$9),'Data 1'!M1397,0)</f>
        <v>0</v>
      </c>
    </row>
    <row r="1398" spans="13:24">
      <c r="M1398">
        <f t="shared" si="134"/>
        <v>1395</v>
      </c>
      <c r="N1398">
        <f>MAX('World Hubbert'!$N$17*(1-(M1398/'World Hubbert'!$N$18))*M1398,0)</f>
        <v>25.11</v>
      </c>
      <c r="O1398">
        <f t="shared" si="138"/>
        <v>3.9824771007566706E-2</v>
      </c>
      <c r="P1398">
        <f t="shared" si="139"/>
        <v>2015.5444974145971</v>
      </c>
      <c r="Q1398">
        <f t="shared" si="137"/>
        <v>2015</v>
      </c>
      <c r="R1398" s="25">
        <f t="shared" si="135"/>
        <v>25110</v>
      </c>
      <c r="S1398" s="25">
        <f t="shared" si="136"/>
        <v>0</v>
      </c>
      <c r="W1398">
        <f>IF(AND(P1398&gt;='World Hubbert'!$N$9,P1397&lt;'World Hubbert'!$N$9),'Data 1'!M1398,0)</f>
        <v>0</v>
      </c>
      <c r="X1398">
        <f>IF(AND(P1398&gt;='World Hubbert'!$P$9,P1397&lt;'World Hubbert'!$P$9),'Data 1'!M1398,0)</f>
        <v>0</v>
      </c>
    </row>
    <row r="1399" spans="13:24">
      <c r="M1399">
        <f t="shared" ref="M1399:M1462" si="140">M1398+1</f>
        <v>1396</v>
      </c>
      <c r="N1399">
        <f>MAX('World Hubbert'!$N$17*(1-(M1399/'World Hubbert'!$N$18))*M1399,0)</f>
        <v>25.065955555555554</v>
      </c>
      <c r="O1399">
        <f t="shared" si="138"/>
        <v>3.989474878719964E-2</v>
      </c>
      <c r="P1399">
        <f t="shared" si="139"/>
        <v>2015.5843921633843</v>
      </c>
      <c r="Q1399">
        <f t="shared" si="137"/>
        <v>2015</v>
      </c>
      <c r="R1399" s="25">
        <f t="shared" ref="R1399:R1462" si="141">IF(N1399&gt;0,N1399*1000,0)</f>
        <v>25065.955555555553</v>
      </c>
      <c r="S1399" s="25">
        <f t="shared" ref="S1399:S1462" si="142">IF(R1399=$T$6,Q1399,0)</f>
        <v>0</v>
      </c>
      <c r="W1399">
        <f>IF(AND(P1399&gt;='World Hubbert'!$N$9,P1398&lt;'World Hubbert'!$N$9),'Data 1'!M1399,0)</f>
        <v>0</v>
      </c>
      <c r="X1399">
        <f>IF(AND(P1399&gt;='World Hubbert'!$P$9,P1398&lt;'World Hubbert'!$P$9),'Data 1'!M1399,0)</f>
        <v>0</v>
      </c>
    </row>
    <row r="1400" spans="13:24">
      <c r="M1400">
        <f t="shared" si="140"/>
        <v>1397</v>
      </c>
      <c r="N1400">
        <f>MAX('World Hubbert'!$N$17*(1-(M1400/'World Hubbert'!$N$18))*M1400,0)</f>
        <v>25.021822222222227</v>
      </c>
      <c r="O1400">
        <f t="shared" si="138"/>
        <v>3.9965114895264747E-2</v>
      </c>
      <c r="P1400">
        <f t="shared" si="139"/>
        <v>2015.6243572782796</v>
      </c>
      <c r="Q1400">
        <f t="shared" si="137"/>
        <v>2015</v>
      </c>
      <c r="R1400" s="25">
        <f t="shared" si="141"/>
        <v>25021.822222222225</v>
      </c>
      <c r="S1400" s="25">
        <f t="shared" si="142"/>
        <v>0</v>
      </c>
      <c r="W1400">
        <f>IF(AND(P1400&gt;='World Hubbert'!$N$9,P1399&lt;'World Hubbert'!$N$9),'Data 1'!M1400,0)</f>
        <v>0</v>
      </c>
      <c r="X1400">
        <f>IF(AND(P1400&gt;='World Hubbert'!$P$9,P1399&lt;'World Hubbert'!$P$9),'Data 1'!M1400,0)</f>
        <v>0</v>
      </c>
    </row>
    <row r="1401" spans="13:24">
      <c r="M1401">
        <f t="shared" si="140"/>
        <v>1398</v>
      </c>
      <c r="N1401">
        <f>MAX('World Hubbert'!$N$17*(1-(M1401/'World Hubbert'!$N$18))*M1401,0)</f>
        <v>24.977600000000002</v>
      </c>
      <c r="O1401">
        <f t="shared" si="138"/>
        <v>4.0035872141438722E-2</v>
      </c>
      <c r="P1401">
        <f t="shared" si="139"/>
        <v>2015.6643931504211</v>
      </c>
      <c r="Q1401">
        <f t="shared" si="137"/>
        <v>2015</v>
      </c>
      <c r="R1401" s="25">
        <f t="shared" si="141"/>
        <v>24977.600000000002</v>
      </c>
      <c r="S1401" s="25">
        <f t="shared" si="142"/>
        <v>0</v>
      </c>
      <c r="W1401">
        <f>IF(AND(P1401&gt;='World Hubbert'!$N$9,P1400&lt;'World Hubbert'!$N$9),'Data 1'!M1401,0)</f>
        <v>0</v>
      </c>
      <c r="X1401">
        <f>IF(AND(P1401&gt;='World Hubbert'!$P$9,P1400&lt;'World Hubbert'!$P$9),'Data 1'!M1401,0)</f>
        <v>0</v>
      </c>
    </row>
    <row r="1402" spans="13:24">
      <c r="M1402">
        <f t="shared" si="140"/>
        <v>1399</v>
      </c>
      <c r="N1402">
        <f>MAX('World Hubbert'!$N$17*(1-(M1402/'World Hubbert'!$N$18))*M1402,0)</f>
        <v>24.933288888888885</v>
      </c>
      <c r="O1402">
        <f t="shared" si="138"/>
        <v>4.0107023363678017E-2</v>
      </c>
      <c r="P1402">
        <f t="shared" si="139"/>
        <v>2015.7045001737847</v>
      </c>
      <c r="Q1402">
        <f t="shared" si="137"/>
        <v>2015</v>
      </c>
      <c r="R1402" s="25">
        <f t="shared" si="141"/>
        <v>24933.288888888885</v>
      </c>
      <c r="S1402" s="25">
        <f t="shared" si="142"/>
        <v>0</v>
      </c>
      <c r="W1402">
        <f>IF(AND(P1402&gt;='World Hubbert'!$N$9,P1401&lt;'World Hubbert'!$N$9),'Data 1'!M1402,0)</f>
        <v>0</v>
      </c>
      <c r="X1402">
        <f>IF(AND(P1402&gt;='World Hubbert'!$P$9,P1401&lt;'World Hubbert'!$P$9),'Data 1'!M1402,0)</f>
        <v>0</v>
      </c>
    </row>
    <row r="1403" spans="13:24">
      <c r="M1403">
        <f t="shared" si="140"/>
        <v>1400</v>
      </c>
      <c r="N1403">
        <f>MAX('World Hubbert'!$N$17*(1-(M1403/'World Hubbert'!$N$18))*M1403,0)</f>
        <v>24.888888888888889</v>
      </c>
      <c r="O1403">
        <f t="shared" si="138"/>
        <v>4.0178571428571425E-2</v>
      </c>
      <c r="P1403">
        <f t="shared" si="139"/>
        <v>2015.7446787452134</v>
      </c>
      <c r="Q1403">
        <f t="shared" si="137"/>
        <v>2015</v>
      </c>
      <c r="R1403" s="25">
        <f t="shared" si="141"/>
        <v>24888.888888888891</v>
      </c>
      <c r="S1403" s="25">
        <f t="shared" si="142"/>
        <v>0</v>
      </c>
      <c r="W1403">
        <f>IF(AND(P1403&gt;='World Hubbert'!$N$9,P1402&lt;'World Hubbert'!$N$9),'Data 1'!M1403,0)</f>
        <v>0</v>
      </c>
      <c r="X1403">
        <f>IF(AND(P1403&gt;='World Hubbert'!$P$9,P1402&lt;'World Hubbert'!$P$9),'Data 1'!M1403,0)</f>
        <v>0</v>
      </c>
    </row>
    <row r="1404" spans="13:24">
      <c r="M1404">
        <f t="shared" si="140"/>
        <v>1401</v>
      </c>
      <c r="N1404">
        <f>MAX('World Hubbert'!$N$17*(1-(M1404/'World Hubbert'!$N$18))*M1404,0)</f>
        <v>24.8444</v>
      </c>
      <c r="O1404">
        <f t="shared" si="138"/>
        <v>4.025051923169809E-2</v>
      </c>
      <c r="P1404">
        <f t="shared" si="139"/>
        <v>2015.7849292644451</v>
      </c>
      <c r="Q1404">
        <f t="shared" si="137"/>
        <v>2015</v>
      </c>
      <c r="R1404" s="25">
        <f t="shared" si="141"/>
        <v>24844.400000000001</v>
      </c>
      <c r="S1404" s="25">
        <f t="shared" si="142"/>
        <v>0</v>
      </c>
      <c r="W1404">
        <f>IF(AND(P1404&gt;='World Hubbert'!$N$9,P1403&lt;'World Hubbert'!$N$9),'Data 1'!M1404,0)</f>
        <v>0</v>
      </c>
      <c r="X1404">
        <f>IF(AND(P1404&gt;='World Hubbert'!$P$9,P1403&lt;'World Hubbert'!$P$9),'Data 1'!M1404,0)</f>
        <v>0</v>
      </c>
    </row>
    <row r="1405" spans="13:24">
      <c r="M1405">
        <f t="shared" si="140"/>
        <v>1402</v>
      </c>
      <c r="N1405">
        <f>MAX('World Hubbert'!$N$17*(1-(M1405/'World Hubbert'!$N$18))*M1405,0)</f>
        <v>24.799822222222229</v>
      </c>
      <c r="O1405">
        <f t="shared" si="138"/>
        <v>4.0322869697990656E-2</v>
      </c>
      <c r="P1405">
        <f t="shared" si="139"/>
        <v>2015.8252521341431</v>
      </c>
      <c r="Q1405">
        <f t="shared" si="137"/>
        <v>2015</v>
      </c>
      <c r="R1405" s="25">
        <f t="shared" si="141"/>
        <v>24799.822222222228</v>
      </c>
      <c r="S1405" s="25">
        <f t="shared" si="142"/>
        <v>0</v>
      </c>
      <c r="W1405">
        <f>IF(AND(P1405&gt;='World Hubbert'!$N$9,P1404&lt;'World Hubbert'!$N$9),'Data 1'!M1405,0)</f>
        <v>0</v>
      </c>
      <c r="X1405">
        <f>IF(AND(P1405&gt;='World Hubbert'!$P$9,P1404&lt;'World Hubbert'!$P$9),'Data 1'!M1405,0)</f>
        <v>0</v>
      </c>
    </row>
    <row r="1406" spans="13:24">
      <c r="M1406">
        <f t="shared" si="140"/>
        <v>1403</v>
      </c>
      <c r="N1406">
        <f>MAX('World Hubbert'!$N$17*(1-(M1406/'World Hubbert'!$N$18))*M1406,0)</f>
        <v>24.75515555555555</v>
      </c>
      <c r="O1406">
        <f t="shared" si="138"/>
        <v>4.0395625782104205E-2</v>
      </c>
      <c r="P1406">
        <f t="shared" si="139"/>
        <v>2015.8656477599252</v>
      </c>
      <c r="Q1406">
        <f t="shared" si="137"/>
        <v>2015</v>
      </c>
      <c r="R1406" s="25">
        <f t="shared" si="141"/>
        <v>24755.15555555555</v>
      </c>
      <c r="S1406" s="25">
        <f t="shared" si="142"/>
        <v>0</v>
      </c>
      <c r="W1406">
        <f>IF(AND(P1406&gt;='World Hubbert'!$N$9,P1405&lt;'World Hubbert'!$N$9),'Data 1'!M1406,0)</f>
        <v>0</v>
      </c>
      <c r="X1406">
        <f>IF(AND(P1406&gt;='World Hubbert'!$P$9,P1405&lt;'World Hubbert'!$P$9),'Data 1'!M1406,0)</f>
        <v>0</v>
      </c>
    </row>
    <row r="1407" spans="13:24">
      <c r="M1407">
        <f t="shared" si="140"/>
        <v>1404</v>
      </c>
      <c r="N1407">
        <f>MAX('World Hubbert'!$N$17*(1-(M1407/'World Hubbert'!$N$18))*M1407,0)</f>
        <v>24.710399999999996</v>
      </c>
      <c r="O1407">
        <f t="shared" si="138"/>
        <v>4.0468790468790476E-2</v>
      </c>
      <c r="P1407">
        <f t="shared" si="139"/>
        <v>2015.906116550394</v>
      </c>
      <c r="Q1407">
        <f t="shared" si="137"/>
        <v>2015</v>
      </c>
      <c r="R1407" s="25">
        <f t="shared" si="141"/>
        <v>24710.399999999998</v>
      </c>
      <c r="S1407" s="25">
        <f t="shared" si="142"/>
        <v>0</v>
      </c>
      <c r="W1407">
        <f>IF(AND(P1407&gt;='World Hubbert'!$N$9,P1406&lt;'World Hubbert'!$N$9),'Data 1'!M1407,0)</f>
        <v>0</v>
      </c>
      <c r="X1407">
        <f>IF(AND(P1407&gt;='World Hubbert'!$P$9,P1406&lt;'World Hubbert'!$P$9),'Data 1'!M1407,0)</f>
        <v>0</v>
      </c>
    </row>
    <row r="1408" spans="13:24">
      <c r="M1408">
        <f t="shared" si="140"/>
        <v>1405</v>
      </c>
      <c r="N1408">
        <f>MAX('World Hubbert'!$N$17*(1-(M1408/'World Hubbert'!$N$18))*M1408,0)</f>
        <v>24.665555555555557</v>
      </c>
      <c r="O1408">
        <f t="shared" si="138"/>
        <v>4.0542366773278077E-2</v>
      </c>
      <c r="P1408">
        <f t="shared" si="139"/>
        <v>2015.9466589171673</v>
      </c>
      <c r="Q1408">
        <f t="shared" si="137"/>
        <v>2015</v>
      </c>
      <c r="R1408" s="25">
        <f t="shared" si="141"/>
        <v>24665.555555555555</v>
      </c>
      <c r="S1408" s="25">
        <f t="shared" si="142"/>
        <v>0</v>
      </c>
      <c r="W1408">
        <f>IF(AND(P1408&gt;='World Hubbert'!$N$9,P1407&lt;'World Hubbert'!$N$9),'Data 1'!M1408,0)</f>
        <v>0</v>
      </c>
      <c r="X1408">
        <f>IF(AND(P1408&gt;='World Hubbert'!$P$9,P1407&lt;'World Hubbert'!$P$9),'Data 1'!M1408,0)</f>
        <v>0</v>
      </c>
    </row>
    <row r="1409" spans="13:24">
      <c r="M1409">
        <f t="shared" si="140"/>
        <v>1406</v>
      </c>
      <c r="N1409">
        <f>MAX('World Hubbert'!$N$17*(1-(M1409/'World Hubbert'!$N$18))*M1409,0)</f>
        <v>24.620622222222224</v>
      </c>
      <c r="O1409">
        <f t="shared" si="138"/>
        <v>4.0616357741658303E-2</v>
      </c>
      <c r="P1409">
        <f t="shared" si="139"/>
        <v>2015.9872752749088</v>
      </c>
      <c r="Q1409">
        <f t="shared" si="137"/>
        <v>2015</v>
      </c>
      <c r="R1409" s="25">
        <f t="shared" si="141"/>
        <v>24620.622222222224</v>
      </c>
      <c r="S1409" s="25">
        <f t="shared" si="142"/>
        <v>0</v>
      </c>
      <c r="W1409">
        <f>IF(AND(P1409&gt;='World Hubbert'!$N$9,P1408&lt;'World Hubbert'!$N$9),'Data 1'!M1409,0)</f>
        <v>0</v>
      </c>
      <c r="X1409">
        <f>IF(AND(P1409&gt;='World Hubbert'!$P$9,P1408&lt;'World Hubbert'!$P$9),'Data 1'!M1409,0)</f>
        <v>0</v>
      </c>
    </row>
    <row r="1410" spans="13:24">
      <c r="M1410">
        <f t="shared" si="140"/>
        <v>1407</v>
      </c>
      <c r="N1410">
        <f>MAX('World Hubbert'!$N$17*(1-(M1410/'World Hubbert'!$N$18))*M1410,0)</f>
        <v>24.575600000000009</v>
      </c>
      <c r="O1410">
        <f t="shared" si="138"/>
        <v>4.0690766451276859E-2</v>
      </c>
      <c r="P1410">
        <f t="shared" si="139"/>
        <v>2016.0279660413601</v>
      </c>
      <c r="Q1410">
        <f t="shared" si="137"/>
        <v>2016</v>
      </c>
      <c r="R1410" s="25">
        <f t="shared" si="141"/>
        <v>24575.600000000009</v>
      </c>
      <c r="S1410" s="25">
        <f t="shared" si="142"/>
        <v>0</v>
      </c>
      <c r="W1410">
        <f>IF(AND(P1410&gt;='World Hubbert'!$N$9,P1409&lt;'World Hubbert'!$N$9),'Data 1'!M1410,0)</f>
        <v>0</v>
      </c>
      <c r="X1410">
        <f>IF(AND(P1410&gt;='World Hubbert'!$P$9,P1409&lt;'World Hubbert'!$P$9),'Data 1'!M1410,0)</f>
        <v>0</v>
      </c>
    </row>
    <row r="1411" spans="13:24">
      <c r="M1411">
        <f t="shared" si="140"/>
        <v>1408</v>
      </c>
      <c r="N1411">
        <f>MAX('World Hubbert'!$N$17*(1-(M1411/'World Hubbert'!$N$18))*M1411,0)</f>
        <v>24.530488888888886</v>
      </c>
      <c r="O1411">
        <f t="shared" si="138"/>
        <v>4.0765596011131729E-2</v>
      </c>
      <c r="P1411">
        <f t="shared" si="139"/>
        <v>2016.0687316373712</v>
      </c>
      <c r="Q1411">
        <f t="shared" si="137"/>
        <v>2016</v>
      </c>
      <c r="R1411" s="25">
        <f t="shared" si="141"/>
        <v>24530.488888888885</v>
      </c>
      <c r="S1411" s="25">
        <f t="shared" si="142"/>
        <v>0</v>
      </c>
      <c r="W1411">
        <f>IF(AND(P1411&gt;='World Hubbert'!$N$9,P1410&lt;'World Hubbert'!$N$9),'Data 1'!M1411,0)</f>
        <v>0</v>
      </c>
      <c r="X1411">
        <f>IF(AND(P1411&gt;='World Hubbert'!$P$9,P1410&lt;'World Hubbert'!$P$9),'Data 1'!M1411,0)</f>
        <v>0</v>
      </c>
    </row>
    <row r="1412" spans="13:24">
      <c r="M1412">
        <f t="shared" si="140"/>
        <v>1409</v>
      </c>
      <c r="N1412">
        <f>MAX('World Hubbert'!$N$17*(1-(M1412/'World Hubbert'!$N$18))*M1412,0)</f>
        <v>24.485288888888888</v>
      </c>
      <c r="O1412">
        <f t="shared" si="138"/>
        <v>4.0840849562276849E-2</v>
      </c>
      <c r="P1412">
        <f t="shared" si="139"/>
        <v>2016.1095724869335</v>
      </c>
      <c r="Q1412">
        <f t="shared" si="137"/>
        <v>2016</v>
      </c>
      <c r="R1412" s="25">
        <f t="shared" si="141"/>
        <v>24485.288888888888</v>
      </c>
      <c r="S1412" s="25">
        <f t="shared" si="142"/>
        <v>0</v>
      </c>
      <c r="W1412">
        <f>IF(AND(P1412&gt;='World Hubbert'!$N$9,P1411&lt;'World Hubbert'!$N$9),'Data 1'!M1412,0)</f>
        <v>0</v>
      </c>
      <c r="X1412">
        <f>IF(AND(P1412&gt;='World Hubbert'!$P$9,P1411&lt;'World Hubbert'!$P$9),'Data 1'!M1412,0)</f>
        <v>0</v>
      </c>
    </row>
    <row r="1413" spans="13:24">
      <c r="M1413">
        <f t="shared" si="140"/>
        <v>1410</v>
      </c>
      <c r="N1413">
        <f>MAX('World Hubbert'!$N$17*(1-(M1413/'World Hubbert'!$N$18))*M1413,0)</f>
        <v>24.440000000000005</v>
      </c>
      <c r="O1413">
        <f t="shared" si="138"/>
        <v>4.0916530278232395E-2</v>
      </c>
      <c r="P1413">
        <f t="shared" si="139"/>
        <v>2016.1504890172118</v>
      </c>
      <c r="Q1413">
        <f t="shared" ref="Q1413:Q1476" si="143">INT(P1413)</f>
        <v>2016</v>
      </c>
      <c r="R1413" s="25">
        <f t="shared" si="141"/>
        <v>24440.000000000004</v>
      </c>
      <c r="S1413" s="25">
        <f t="shared" si="142"/>
        <v>0</v>
      </c>
      <c r="W1413">
        <f>IF(AND(P1413&gt;='World Hubbert'!$N$9,P1412&lt;'World Hubbert'!$N$9),'Data 1'!M1413,0)</f>
        <v>0</v>
      </c>
      <c r="X1413">
        <f>IF(AND(P1413&gt;='World Hubbert'!$P$9,P1412&lt;'World Hubbert'!$P$9),'Data 1'!M1413,0)</f>
        <v>0</v>
      </c>
    </row>
    <row r="1414" spans="13:24">
      <c r="M1414">
        <f t="shared" si="140"/>
        <v>1411</v>
      </c>
      <c r="N1414">
        <f>MAX('World Hubbert'!$N$17*(1-(M1414/'World Hubbert'!$N$18))*M1414,0)</f>
        <v>24.394622222222225</v>
      </c>
      <c r="O1414">
        <f t="shared" si="138"/>
        <v>4.0992641365401115E-2</v>
      </c>
      <c r="P1414">
        <f t="shared" si="139"/>
        <v>2016.1914816585772</v>
      </c>
      <c r="Q1414">
        <f t="shared" si="143"/>
        <v>2016</v>
      </c>
      <c r="R1414" s="25">
        <f t="shared" si="141"/>
        <v>24394.622222222224</v>
      </c>
      <c r="S1414" s="25">
        <f t="shared" si="142"/>
        <v>0</v>
      </c>
      <c r="W1414">
        <f>IF(AND(P1414&gt;='World Hubbert'!$N$9,P1413&lt;'World Hubbert'!$N$9),'Data 1'!M1414,0)</f>
        <v>0</v>
      </c>
      <c r="X1414">
        <f>IF(AND(P1414&gt;='World Hubbert'!$P$9,P1413&lt;'World Hubbert'!$P$9),'Data 1'!M1414,0)</f>
        <v>0</v>
      </c>
    </row>
    <row r="1415" spans="13:24">
      <c r="M1415">
        <f t="shared" si="140"/>
        <v>1412</v>
      </c>
      <c r="N1415">
        <f>MAX('World Hubbert'!$N$17*(1-(M1415/'World Hubbert'!$N$18))*M1415,0)</f>
        <v>24.349155555555551</v>
      </c>
      <c r="O1415">
        <f t="shared" si="138"/>
        <v>4.1069186063491143E-2</v>
      </c>
      <c r="P1415">
        <f t="shared" si="139"/>
        <v>2016.2325508446406</v>
      </c>
      <c r="Q1415">
        <f t="shared" si="143"/>
        <v>2016</v>
      </c>
      <c r="R1415" s="25">
        <f t="shared" si="141"/>
        <v>24349.15555555555</v>
      </c>
      <c r="S1415" s="25">
        <f t="shared" si="142"/>
        <v>0</v>
      </c>
      <c r="W1415">
        <f>IF(AND(P1415&gt;='World Hubbert'!$N$9,P1414&lt;'World Hubbert'!$N$9),'Data 1'!M1415,0)</f>
        <v>0</v>
      </c>
      <c r="X1415">
        <f>IF(AND(P1415&gt;='World Hubbert'!$P$9,P1414&lt;'World Hubbert'!$P$9),'Data 1'!M1415,0)</f>
        <v>0</v>
      </c>
    </row>
    <row r="1416" spans="13:24">
      <c r="M1416">
        <f t="shared" si="140"/>
        <v>1413</v>
      </c>
      <c r="N1416">
        <f>MAX('World Hubbert'!$N$17*(1-(M1416/'World Hubbert'!$N$18))*M1416,0)</f>
        <v>24.303599999999996</v>
      </c>
      <c r="O1416">
        <f t="shared" si="138"/>
        <v>4.1146167645945461E-2</v>
      </c>
      <c r="P1416">
        <f t="shared" si="139"/>
        <v>2016.2736970122867</v>
      </c>
      <c r="Q1416">
        <f t="shared" si="143"/>
        <v>2016</v>
      </c>
      <c r="R1416" s="25">
        <f t="shared" si="141"/>
        <v>24303.599999999995</v>
      </c>
      <c r="S1416" s="25">
        <f t="shared" si="142"/>
        <v>0</v>
      </c>
      <c r="W1416">
        <f>IF(AND(P1416&gt;='World Hubbert'!$N$9,P1415&lt;'World Hubbert'!$N$9),'Data 1'!M1416,0)</f>
        <v>0</v>
      </c>
      <c r="X1416">
        <f>IF(AND(P1416&gt;='World Hubbert'!$P$9,P1415&lt;'World Hubbert'!$P$9),'Data 1'!M1416,0)</f>
        <v>0</v>
      </c>
    </row>
    <row r="1417" spans="13:24">
      <c r="M1417">
        <f t="shared" si="140"/>
        <v>1414</v>
      </c>
      <c r="N1417">
        <f>MAX('World Hubbert'!$N$17*(1-(M1417/'World Hubbert'!$N$18))*M1417,0)</f>
        <v>24.257955555555554</v>
      </c>
      <c r="O1417">
        <f t="shared" si="138"/>
        <v>4.1223589420378015E-2</v>
      </c>
      <c r="P1417">
        <f t="shared" si="139"/>
        <v>2016.3149206017069</v>
      </c>
      <c r="Q1417">
        <f t="shared" si="143"/>
        <v>2016</v>
      </c>
      <c r="R1417" s="25">
        <f t="shared" si="141"/>
        <v>24257.955555555556</v>
      </c>
      <c r="S1417" s="25">
        <f t="shared" si="142"/>
        <v>0</v>
      </c>
      <c r="W1417">
        <f>IF(AND(P1417&gt;='World Hubbert'!$N$9,P1416&lt;'World Hubbert'!$N$9),'Data 1'!M1417,0)</f>
        <v>0</v>
      </c>
      <c r="X1417">
        <f>IF(AND(P1417&gt;='World Hubbert'!$P$9,P1416&lt;'World Hubbert'!$P$9),'Data 1'!M1417,0)</f>
        <v>0</v>
      </c>
    </row>
    <row r="1418" spans="13:24">
      <c r="M1418">
        <f t="shared" si="140"/>
        <v>1415</v>
      </c>
      <c r="N1418">
        <f>MAX('World Hubbert'!$N$17*(1-(M1418/'World Hubbert'!$N$18))*M1418,0)</f>
        <v>24.212222222222223</v>
      </c>
      <c r="O1418">
        <f t="shared" si="138"/>
        <v>4.1301454729016564E-2</v>
      </c>
      <c r="P1418">
        <f t="shared" si="139"/>
        <v>2016.3562220564359</v>
      </c>
      <c r="Q1418">
        <f t="shared" si="143"/>
        <v>2016</v>
      </c>
      <c r="R1418" s="25">
        <f t="shared" si="141"/>
        <v>24212.222222222223</v>
      </c>
      <c r="S1418" s="25">
        <f t="shared" si="142"/>
        <v>0</v>
      </c>
      <c r="W1418">
        <f>IF(AND(P1418&gt;='World Hubbert'!$N$9,P1417&lt;'World Hubbert'!$N$9),'Data 1'!M1418,0)</f>
        <v>0</v>
      </c>
      <c r="X1418">
        <f>IF(AND(P1418&gt;='World Hubbert'!$P$9,P1417&lt;'World Hubbert'!$P$9),'Data 1'!M1418,0)</f>
        <v>0</v>
      </c>
    </row>
    <row r="1419" spans="13:24">
      <c r="M1419">
        <f t="shared" si="140"/>
        <v>1416</v>
      </c>
      <c r="N1419">
        <f>MAX('World Hubbert'!$N$17*(1-(M1419/'World Hubbert'!$N$18))*M1419,0)</f>
        <v>24.166400000000007</v>
      </c>
      <c r="O1419">
        <f t="shared" si="138"/>
        <v>4.1379766949152533E-2</v>
      </c>
      <c r="P1419">
        <f t="shared" si="139"/>
        <v>2016.397601823385</v>
      </c>
      <c r="Q1419">
        <f t="shared" si="143"/>
        <v>2016</v>
      </c>
      <c r="R1419" s="25">
        <f t="shared" si="141"/>
        <v>24166.400000000005</v>
      </c>
      <c r="S1419" s="25">
        <f t="shared" si="142"/>
        <v>0</v>
      </c>
      <c r="W1419">
        <f>IF(AND(P1419&gt;='World Hubbert'!$N$9,P1418&lt;'World Hubbert'!$N$9),'Data 1'!M1419,0)</f>
        <v>0</v>
      </c>
      <c r="X1419">
        <f>IF(AND(P1419&gt;='World Hubbert'!$P$9,P1418&lt;'World Hubbert'!$P$9),'Data 1'!M1419,0)</f>
        <v>0</v>
      </c>
    </row>
    <row r="1420" spans="13:24">
      <c r="M1420">
        <f t="shared" si="140"/>
        <v>1417</v>
      </c>
      <c r="N1420">
        <f>MAX('World Hubbert'!$N$17*(1-(M1420/'World Hubbert'!$N$18))*M1420,0)</f>
        <v>24.120488888888886</v>
      </c>
      <c r="O1420">
        <f t="shared" si="138"/>
        <v>4.1458529493597886E-2</v>
      </c>
      <c r="P1420">
        <f t="shared" si="139"/>
        <v>2016.4390603528786</v>
      </c>
      <c r="Q1420">
        <f t="shared" si="143"/>
        <v>2016</v>
      </c>
      <c r="R1420" s="25">
        <f t="shared" si="141"/>
        <v>24120.488888888885</v>
      </c>
      <c r="S1420" s="25">
        <f t="shared" si="142"/>
        <v>0</v>
      </c>
      <c r="W1420">
        <f>IF(AND(P1420&gt;='World Hubbert'!$N$9,P1419&lt;'World Hubbert'!$N$9),'Data 1'!M1420,0)</f>
        <v>0</v>
      </c>
      <c r="X1420">
        <f>IF(AND(P1420&gt;='World Hubbert'!$P$9,P1419&lt;'World Hubbert'!$P$9),'Data 1'!M1420,0)</f>
        <v>0</v>
      </c>
    </row>
    <row r="1421" spans="13:24">
      <c r="M1421">
        <f t="shared" si="140"/>
        <v>1418</v>
      </c>
      <c r="N1421">
        <f>MAX('World Hubbert'!$N$17*(1-(M1421/'World Hubbert'!$N$18))*M1421,0)</f>
        <v>24.074488888888887</v>
      </c>
      <c r="O1421">
        <f t="shared" si="138"/>
        <v>4.1537745811149107E-2</v>
      </c>
      <c r="P1421">
        <f t="shared" si="139"/>
        <v>2016.4805980986898</v>
      </c>
      <c r="Q1421">
        <f t="shared" si="143"/>
        <v>2016</v>
      </c>
      <c r="R1421" s="25">
        <f t="shared" si="141"/>
        <v>24074.488888888885</v>
      </c>
      <c r="S1421" s="25">
        <f t="shared" si="142"/>
        <v>0</v>
      </c>
      <c r="W1421">
        <f>IF(AND(P1421&gt;='World Hubbert'!$N$9,P1420&lt;'World Hubbert'!$N$9),'Data 1'!M1421,0)</f>
        <v>0</v>
      </c>
      <c r="X1421">
        <f>IF(AND(P1421&gt;='World Hubbert'!$P$9,P1420&lt;'World Hubbert'!$P$9),'Data 1'!M1421,0)</f>
        <v>0</v>
      </c>
    </row>
    <row r="1422" spans="13:24">
      <c r="M1422">
        <f t="shared" si="140"/>
        <v>1419</v>
      </c>
      <c r="N1422">
        <f>MAX('World Hubbert'!$N$17*(1-(M1422/'World Hubbert'!$N$18))*M1422,0)</f>
        <v>24.028400000000001</v>
      </c>
      <c r="O1422">
        <f t="shared" si="138"/>
        <v>4.1617419387058645E-2</v>
      </c>
      <c r="P1422">
        <f t="shared" si="139"/>
        <v>2016.5222155180768</v>
      </c>
      <c r="Q1422">
        <f t="shared" si="143"/>
        <v>2016</v>
      </c>
      <c r="R1422" s="25">
        <f t="shared" si="141"/>
        <v>24028.400000000001</v>
      </c>
      <c r="S1422" s="25">
        <f t="shared" si="142"/>
        <v>0</v>
      </c>
      <c r="W1422">
        <f>IF(AND(P1422&gt;='World Hubbert'!$N$9,P1421&lt;'World Hubbert'!$N$9),'Data 1'!M1422,0)</f>
        <v>0</v>
      </c>
      <c r="X1422">
        <f>IF(AND(P1422&gt;='World Hubbert'!$P$9,P1421&lt;'World Hubbert'!$P$9),'Data 1'!M1422,0)</f>
        <v>0</v>
      </c>
    </row>
    <row r="1423" spans="13:24">
      <c r="M1423">
        <f t="shared" si="140"/>
        <v>1420</v>
      </c>
      <c r="N1423">
        <f>MAX('World Hubbert'!$N$17*(1-(M1423/'World Hubbert'!$N$18))*M1423,0)</f>
        <v>23.982222222222227</v>
      </c>
      <c r="O1423">
        <f t="shared" si="138"/>
        <v>4.1697553743513707E-2</v>
      </c>
      <c r="P1423">
        <f t="shared" si="139"/>
        <v>2016.5639130718203</v>
      </c>
      <c r="Q1423">
        <f t="shared" si="143"/>
        <v>2016</v>
      </c>
      <c r="R1423" s="25">
        <f t="shared" si="141"/>
        <v>23982.222222222226</v>
      </c>
      <c r="S1423" s="25">
        <f t="shared" si="142"/>
        <v>0</v>
      </c>
      <c r="W1423">
        <f>IF(AND(P1423&gt;='World Hubbert'!$N$9,P1422&lt;'World Hubbert'!$N$9),'Data 1'!M1423,0)</f>
        <v>0</v>
      </c>
      <c r="X1423">
        <f>IF(AND(P1423&gt;='World Hubbert'!$P$9,P1422&lt;'World Hubbert'!$P$9),'Data 1'!M1423,0)</f>
        <v>0</v>
      </c>
    </row>
    <row r="1424" spans="13:24">
      <c r="M1424">
        <f t="shared" si="140"/>
        <v>1421</v>
      </c>
      <c r="N1424">
        <f>MAX('World Hubbert'!$N$17*(1-(M1424/'World Hubbert'!$N$18))*M1424,0)</f>
        <v>23.935955555555562</v>
      </c>
      <c r="O1424">
        <f t="shared" si="138"/>
        <v>4.1778152440122611E-2</v>
      </c>
      <c r="P1424">
        <f t="shared" si="139"/>
        <v>2016.6056912242605</v>
      </c>
      <c r="Q1424">
        <f t="shared" si="143"/>
        <v>2016</v>
      </c>
      <c r="R1424" s="25">
        <f t="shared" si="141"/>
        <v>23935.955555555563</v>
      </c>
      <c r="S1424" s="25">
        <f t="shared" si="142"/>
        <v>0</v>
      </c>
      <c r="W1424">
        <f>IF(AND(P1424&gt;='World Hubbert'!$N$9,P1423&lt;'World Hubbert'!$N$9),'Data 1'!M1424,0)</f>
        <v>0</v>
      </c>
      <c r="X1424">
        <f>IF(AND(P1424&gt;='World Hubbert'!$P$9,P1423&lt;'World Hubbert'!$P$9),'Data 1'!M1424,0)</f>
        <v>0</v>
      </c>
    </row>
    <row r="1425" spans="13:24">
      <c r="M1425">
        <f t="shared" si="140"/>
        <v>1422</v>
      </c>
      <c r="N1425">
        <f>MAX('World Hubbert'!$N$17*(1-(M1425/'World Hubbert'!$N$18))*M1425,0)</f>
        <v>23.889599999999998</v>
      </c>
      <c r="O1425">
        <f t="shared" si="138"/>
        <v>4.1859219074408954E-2</v>
      </c>
      <c r="P1425">
        <f t="shared" si="139"/>
        <v>2016.6475504433349</v>
      </c>
      <c r="Q1425">
        <f t="shared" si="143"/>
        <v>2016</v>
      </c>
      <c r="R1425" s="25">
        <f t="shared" si="141"/>
        <v>23889.599999999999</v>
      </c>
      <c r="S1425" s="25">
        <f t="shared" si="142"/>
        <v>0</v>
      </c>
      <c r="W1425">
        <f>IF(AND(P1425&gt;='World Hubbert'!$N$9,P1424&lt;'World Hubbert'!$N$9),'Data 1'!M1425,0)</f>
        <v>0</v>
      </c>
      <c r="X1425">
        <f>IF(AND(P1425&gt;='World Hubbert'!$P$9,P1424&lt;'World Hubbert'!$P$9),'Data 1'!M1425,0)</f>
        <v>0</v>
      </c>
    </row>
    <row r="1426" spans="13:24">
      <c r="M1426">
        <f t="shared" si="140"/>
        <v>1423</v>
      </c>
      <c r="N1426">
        <f>MAX('World Hubbert'!$N$17*(1-(M1426/'World Hubbert'!$N$18))*M1426,0)</f>
        <v>23.843155555555555</v>
      </c>
      <c r="O1426">
        <f t="shared" si="138"/>
        <v>4.1940757282313494E-2</v>
      </c>
      <c r="P1426">
        <f t="shared" si="139"/>
        <v>2016.6894912006173</v>
      </c>
      <c r="Q1426">
        <f t="shared" si="143"/>
        <v>2016</v>
      </c>
      <c r="R1426" s="25">
        <f t="shared" si="141"/>
        <v>23843.155555555553</v>
      </c>
      <c r="S1426" s="25">
        <f t="shared" si="142"/>
        <v>0</v>
      </c>
      <c r="W1426">
        <f>IF(AND(P1426&gt;='World Hubbert'!$N$9,P1425&lt;'World Hubbert'!$N$9),'Data 1'!M1426,0)</f>
        <v>0</v>
      </c>
      <c r="X1426">
        <f>IF(AND(P1426&gt;='World Hubbert'!$P$9,P1425&lt;'World Hubbert'!$P$9),'Data 1'!M1426,0)</f>
        <v>0</v>
      </c>
    </row>
    <row r="1427" spans="13:24">
      <c r="M1427">
        <f t="shared" si="140"/>
        <v>1424</v>
      </c>
      <c r="N1427">
        <f>MAX('World Hubbert'!$N$17*(1-(M1427/'World Hubbert'!$N$18))*M1427,0)</f>
        <v>23.796622222222226</v>
      </c>
      <c r="O1427">
        <f t="shared" si="138"/>
        <v>4.2022770738704272E-2</v>
      </c>
      <c r="P1427">
        <f t="shared" si="139"/>
        <v>2016.731513971356</v>
      </c>
      <c r="Q1427">
        <f t="shared" si="143"/>
        <v>2016</v>
      </c>
      <c r="R1427" s="25">
        <f t="shared" si="141"/>
        <v>23796.622222222224</v>
      </c>
      <c r="S1427" s="25">
        <f t="shared" si="142"/>
        <v>0</v>
      </c>
      <c r="W1427">
        <f>IF(AND(P1427&gt;='World Hubbert'!$N$9,P1426&lt;'World Hubbert'!$N$9),'Data 1'!M1427,0)</f>
        <v>0</v>
      </c>
      <c r="X1427">
        <f>IF(AND(P1427&gt;='World Hubbert'!$P$9,P1426&lt;'World Hubbert'!$P$9),'Data 1'!M1427,0)</f>
        <v>0</v>
      </c>
    </row>
    <row r="1428" spans="13:24">
      <c r="M1428">
        <f t="shared" si="140"/>
        <v>1425</v>
      </c>
      <c r="N1428">
        <f>MAX('World Hubbert'!$N$17*(1-(M1428/'World Hubbert'!$N$18))*M1428,0)</f>
        <v>23.750000000000004</v>
      </c>
      <c r="O1428">
        <f t="shared" si="138"/>
        <v>4.2105263157894729E-2</v>
      </c>
      <c r="P1428">
        <f t="shared" si="139"/>
        <v>2016.7736192345139</v>
      </c>
      <c r="Q1428">
        <f t="shared" si="143"/>
        <v>2016</v>
      </c>
      <c r="R1428" s="25">
        <f t="shared" si="141"/>
        <v>23750.000000000004</v>
      </c>
      <c r="S1428" s="25">
        <f t="shared" si="142"/>
        <v>0</v>
      </c>
      <c r="W1428">
        <f>IF(AND(P1428&gt;='World Hubbert'!$N$9,P1427&lt;'World Hubbert'!$N$9),'Data 1'!M1428,0)</f>
        <v>0</v>
      </c>
      <c r="X1428">
        <f>IF(AND(P1428&gt;='World Hubbert'!$P$9,P1427&lt;'World Hubbert'!$P$9),'Data 1'!M1428,0)</f>
        <v>0</v>
      </c>
    </row>
    <row r="1429" spans="13:24">
      <c r="M1429">
        <f t="shared" si="140"/>
        <v>1426</v>
      </c>
      <c r="N1429">
        <f>MAX('World Hubbert'!$N$17*(1-(M1429/'World Hubbert'!$N$18))*M1429,0)</f>
        <v>23.703288888888885</v>
      </c>
      <c r="O1429">
        <f t="shared" ref="O1429:O1492" si="144">IF(N1429&gt;0,1/N1429,0)</f>
        <v>4.2188238294170156E-2</v>
      </c>
      <c r="P1429">
        <f t="shared" ref="P1429:P1492" si="145">P1428+O1429</f>
        <v>2016.815807472808</v>
      </c>
      <c r="Q1429">
        <f t="shared" si="143"/>
        <v>2016</v>
      </c>
      <c r="R1429" s="25">
        <f t="shared" si="141"/>
        <v>23703.288888888885</v>
      </c>
      <c r="S1429" s="25">
        <f t="shared" si="142"/>
        <v>0</v>
      </c>
      <c r="W1429">
        <f>IF(AND(P1429&gt;='World Hubbert'!$N$9,P1428&lt;'World Hubbert'!$N$9),'Data 1'!M1429,0)</f>
        <v>0</v>
      </c>
      <c r="X1429">
        <f>IF(AND(P1429&gt;='World Hubbert'!$P$9,P1428&lt;'World Hubbert'!$P$9),'Data 1'!M1429,0)</f>
        <v>0</v>
      </c>
    </row>
    <row r="1430" spans="13:24">
      <c r="M1430">
        <f t="shared" si="140"/>
        <v>1427</v>
      </c>
      <c r="N1430">
        <f>MAX('World Hubbert'!$N$17*(1-(M1430/'World Hubbert'!$N$18))*M1430,0)</f>
        <v>23.656488888888884</v>
      </c>
      <c r="O1430">
        <f t="shared" si="144"/>
        <v>4.2271699942322626E-2</v>
      </c>
      <c r="P1430">
        <f t="shared" si="145"/>
        <v>2016.8580791727504</v>
      </c>
      <c r="Q1430">
        <f t="shared" si="143"/>
        <v>2016</v>
      </c>
      <c r="R1430" s="25">
        <f t="shared" si="141"/>
        <v>23656.488888888885</v>
      </c>
      <c r="S1430" s="25">
        <f t="shared" si="142"/>
        <v>0</v>
      </c>
      <c r="W1430">
        <f>IF(AND(P1430&gt;='World Hubbert'!$N$9,P1429&lt;'World Hubbert'!$N$9),'Data 1'!M1430,0)</f>
        <v>0</v>
      </c>
      <c r="X1430">
        <f>IF(AND(P1430&gt;='World Hubbert'!$P$9,P1429&lt;'World Hubbert'!$P$9),'Data 1'!M1430,0)</f>
        <v>0</v>
      </c>
    </row>
    <row r="1431" spans="13:24">
      <c r="M1431">
        <f t="shared" si="140"/>
        <v>1428</v>
      </c>
      <c r="N1431">
        <f>MAX('World Hubbert'!$N$17*(1-(M1431/'World Hubbert'!$N$18))*M1431,0)</f>
        <v>23.6096</v>
      </c>
      <c r="O1431">
        <f t="shared" si="144"/>
        <v>4.2355651938194634E-2</v>
      </c>
      <c r="P1431">
        <f t="shared" si="145"/>
        <v>2016.9004348246885</v>
      </c>
      <c r="Q1431">
        <f t="shared" si="143"/>
        <v>2016</v>
      </c>
      <c r="R1431" s="25">
        <f t="shared" si="141"/>
        <v>23609.599999999999</v>
      </c>
      <c r="S1431" s="25">
        <f t="shared" si="142"/>
        <v>0</v>
      </c>
      <c r="W1431">
        <f>IF(AND(P1431&gt;='World Hubbert'!$N$9,P1430&lt;'World Hubbert'!$N$9),'Data 1'!M1431,0)</f>
        <v>0</v>
      </c>
      <c r="X1431">
        <f>IF(AND(P1431&gt;='World Hubbert'!$P$9,P1430&lt;'World Hubbert'!$P$9),'Data 1'!M1431,0)</f>
        <v>0</v>
      </c>
    </row>
    <row r="1432" spans="13:24">
      <c r="M1432">
        <f t="shared" si="140"/>
        <v>1429</v>
      </c>
      <c r="N1432">
        <f>MAX('World Hubbert'!$N$17*(1-(M1432/'World Hubbert'!$N$18))*M1432,0)</f>
        <v>23.562622222222224</v>
      </c>
      <c r="O1432">
        <f t="shared" si="144"/>
        <v>4.2440098159231471E-2</v>
      </c>
      <c r="P1432">
        <f t="shared" si="145"/>
        <v>2016.9428749228477</v>
      </c>
      <c r="Q1432">
        <f t="shared" si="143"/>
        <v>2016</v>
      </c>
      <c r="R1432" s="25">
        <f t="shared" si="141"/>
        <v>23562.622222222224</v>
      </c>
      <c r="S1432" s="25">
        <f t="shared" si="142"/>
        <v>0</v>
      </c>
      <c r="W1432">
        <f>IF(AND(P1432&gt;='World Hubbert'!$N$9,P1431&lt;'World Hubbert'!$N$9),'Data 1'!M1432,0)</f>
        <v>0</v>
      </c>
      <c r="X1432">
        <f>IF(AND(P1432&gt;='World Hubbert'!$P$9,P1431&lt;'World Hubbert'!$P$9),'Data 1'!M1432,0)</f>
        <v>0</v>
      </c>
    </row>
    <row r="1433" spans="13:24">
      <c r="M1433">
        <f t="shared" si="140"/>
        <v>1430</v>
      </c>
      <c r="N1433">
        <f>MAX('World Hubbert'!$N$17*(1-(M1433/'World Hubbert'!$N$18))*M1433,0)</f>
        <v>23.515555555555562</v>
      </c>
      <c r="O1433">
        <f t="shared" si="144"/>
        <v>4.2525042525042515E-2</v>
      </c>
      <c r="P1433">
        <f t="shared" si="145"/>
        <v>2016.9853999653728</v>
      </c>
      <c r="Q1433">
        <f t="shared" si="143"/>
        <v>2016</v>
      </c>
      <c r="R1433" s="25">
        <f t="shared" si="141"/>
        <v>23515.555555555562</v>
      </c>
      <c r="S1433" s="25">
        <f t="shared" si="142"/>
        <v>0</v>
      </c>
      <c r="W1433">
        <f>IF(AND(P1433&gt;='World Hubbert'!$N$9,P1432&lt;'World Hubbert'!$N$9),'Data 1'!M1433,0)</f>
        <v>0</v>
      </c>
      <c r="X1433">
        <f>IF(AND(P1433&gt;='World Hubbert'!$P$9,P1432&lt;'World Hubbert'!$P$9),'Data 1'!M1433,0)</f>
        <v>0</v>
      </c>
    </row>
    <row r="1434" spans="13:24">
      <c r="M1434">
        <f t="shared" si="140"/>
        <v>1431</v>
      </c>
      <c r="N1434">
        <f>MAX('World Hubbert'!$N$17*(1-(M1434/'World Hubbert'!$N$18))*M1434,0)</f>
        <v>23.468399999999995</v>
      </c>
      <c r="O1434">
        <f t="shared" si="144"/>
        <v>4.2610488997971749E-2</v>
      </c>
      <c r="P1434">
        <f t="shared" si="145"/>
        <v>2017.0280104543708</v>
      </c>
      <c r="Q1434">
        <f t="shared" si="143"/>
        <v>2017</v>
      </c>
      <c r="R1434" s="25">
        <f t="shared" si="141"/>
        <v>23468.399999999994</v>
      </c>
      <c r="S1434" s="25">
        <f t="shared" si="142"/>
        <v>0</v>
      </c>
      <c r="W1434">
        <f>IF(AND(P1434&gt;='World Hubbert'!$N$9,P1433&lt;'World Hubbert'!$N$9),'Data 1'!M1434,0)</f>
        <v>0</v>
      </c>
      <c r="X1434">
        <f>IF(AND(P1434&gt;='World Hubbert'!$P$9,P1433&lt;'World Hubbert'!$P$9),'Data 1'!M1434,0)</f>
        <v>0</v>
      </c>
    </row>
    <row r="1435" spans="13:24">
      <c r="M1435">
        <f t="shared" si="140"/>
        <v>1432</v>
      </c>
      <c r="N1435">
        <f>MAX('World Hubbert'!$N$17*(1-(M1435/'World Hubbert'!$N$18))*M1435,0)</f>
        <v>23.421155555555554</v>
      </c>
      <c r="O1435">
        <f t="shared" si="144"/>
        <v>4.2696441583677434E-2</v>
      </c>
      <c r="P1435">
        <f t="shared" si="145"/>
        <v>2017.0707068959546</v>
      </c>
      <c r="Q1435">
        <f t="shared" si="143"/>
        <v>2017</v>
      </c>
      <c r="R1435" s="25">
        <f t="shared" si="141"/>
        <v>23421.155555555553</v>
      </c>
      <c r="S1435" s="25">
        <f t="shared" si="142"/>
        <v>0</v>
      </c>
      <c r="W1435">
        <f>IF(AND(P1435&gt;='World Hubbert'!$N$9,P1434&lt;'World Hubbert'!$N$9),'Data 1'!M1435,0)</f>
        <v>0</v>
      </c>
      <c r="X1435">
        <f>IF(AND(P1435&gt;='World Hubbert'!$P$9,P1434&lt;'World Hubbert'!$P$9),'Data 1'!M1435,0)</f>
        <v>0</v>
      </c>
    </row>
    <row r="1436" spans="13:24">
      <c r="M1436">
        <f t="shared" si="140"/>
        <v>1433</v>
      </c>
      <c r="N1436">
        <f>MAX('World Hubbert'!$N$17*(1-(M1436/'World Hubbert'!$N$18))*M1436,0)</f>
        <v>23.373822222222223</v>
      </c>
      <c r="O1436">
        <f t="shared" si="144"/>
        <v>4.2782904331721522E-2</v>
      </c>
      <c r="P1436">
        <f t="shared" si="145"/>
        <v>2017.1134898002863</v>
      </c>
      <c r="Q1436">
        <f t="shared" si="143"/>
        <v>2017</v>
      </c>
      <c r="R1436" s="25">
        <f t="shared" si="141"/>
        <v>23373.822222222225</v>
      </c>
      <c r="S1436" s="25">
        <f t="shared" si="142"/>
        <v>0</v>
      </c>
      <c r="W1436">
        <f>IF(AND(P1436&gt;='World Hubbert'!$N$9,P1435&lt;'World Hubbert'!$N$9),'Data 1'!M1436,0)</f>
        <v>0</v>
      </c>
      <c r="X1436">
        <f>IF(AND(P1436&gt;='World Hubbert'!$P$9,P1435&lt;'World Hubbert'!$P$9),'Data 1'!M1436,0)</f>
        <v>0</v>
      </c>
    </row>
    <row r="1437" spans="13:24">
      <c r="M1437">
        <f t="shared" si="140"/>
        <v>1434</v>
      </c>
      <c r="N1437">
        <f>MAX('World Hubbert'!$N$17*(1-(M1437/'World Hubbert'!$N$18))*M1437,0)</f>
        <v>23.326400000000003</v>
      </c>
      <c r="O1437">
        <f t="shared" si="144"/>
        <v>4.2869881336168453E-2</v>
      </c>
      <c r="P1437">
        <f t="shared" si="145"/>
        <v>2017.1563596816225</v>
      </c>
      <c r="Q1437">
        <f t="shared" si="143"/>
        <v>2017</v>
      </c>
      <c r="R1437" s="25">
        <f t="shared" si="141"/>
        <v>23326.400000000001</v>
      </c>
      <c r="S1437" s="25">
        <f t="shared" si="142"/>
        <v>0</v>
      </c>
      <c r="W1437">
        <f>IF(AND(P1437&gt;='World Hubbert'!$N$9,P1436&lt;'World Hubbert'!$N$9),'Data 1'!M1437,0)</f>
        <v>0</v>
      </c>
      <c r="X1437">
        <f>IF(AND(P1437&gt;='World Hubbert'!$P$9,P1436&lt;'World Hubbert'!$P$9),'Data 1'!M1437,0)</f>
        <v>0</v>
      </c>
    </row>
    <row r="1438" spans="13:24">
      <c r="M1438">
        <f t="shared" si="140"/>
        <v>1435</v>
      </c>
      <c r="N1438">
        <f>MAX('World Hubbert'!$N$17*(1-(M1438/'World Hubbert'!$N$18))*M1438,0)</f>
        <v>23.278888888888883</v>
      </c>
      <c r="O1438">
        <f t="shared" si="144"/>
        <v>4.2957376736193986E-2</v>
      </c>
      <c r="P1438">
        <f t="shared" si="145"/>
        <v>2017.1993170583587</v>
      </c>
      <c r="Q1438">
        <f t="shared" si="143"/>
        <v>2017</v>
      </c>
      <c r="R1438" s="25">
        <f t="shared" si="141"/>
        <v>23278.888888888883</v>
      </c>
      <c r="S1438" s="25">
        <f t="shared" si="142"/>
        <v>0</v>
      </c>
      <c r="W1438">
        <f>IF(AND(P1438&gt;='World Hubbert'!$N$9,P1437&lt;'World Hubbert'!$N$9),'Data 1'!M1438,0)</f>
        <v>0</v>
      </c>
      <c r="X1438">
        <f>IF(AND(P1438&gt;='World Hubbert'!$P$9,P1437&lt;'World Hubbert'!$P$9),'Data 1'!M1438,0)</f>
        <v>0</v>
      </c>
    </row>
    <row r="1439" spans="13:24">
      <c r="M1439">
        <f t="shared" si="140"/>
        <v>1436</v>
      </c>
      <c r="N1439">
        <f>MAX('World Hubbert'!$N$17*(1-(M1439/'World Hubbert'!$N$18))*M1439,0)</f>
        <v>23.231288888888887</v>
      </c>
      <c r="O1439">
        <f t="shared" si="144"/>
        <v>4.3045394716703912E-2</v>
      </c>
      <c r="P1439">
        <f t="shared" si="145"/>
        <v>2017.2423624530754</v>
      </c>
      <c r="Q1439">
        <f t="shared" si="143"/>
        <v>2017</v>
      </c>
      <c r="R1439" s="25">
        <f t="shared" si="141"/>
        <v>23231.288888888888</v>
      </c>
      <c r="S1439" s="25">
        <f t="shared" si="142"/>
        <v>0</v>
      </c>
      <c r="W1439">
        <f>IF(AND(P1439&gt;='World Hubbert'!$N$9,P1438&lt;'World Hubbert'!$N$9),'Data 1'!M1439,0)</f>
        <v>0</v>
      </c>
      <c r="X1439">
        <f>IF(AND(P1439&gt;='World Hubbert'!$P$9,P1438&lt;'World Hubbert'!$P$9),'Data 1'!M1439,0)</f>
        <v>0</v>
      </c>
    </row>
    <row r="1440" spans="13:24">
      <c r="M1440">
        <f t="shared" si="140"/>
        <v>1437</v>
      </c>
      <c r="N1440">
        <f>MAX('World Hubbert'!$N$17*(1-(M1440/'World Hubbert'!$N$18))*M1440,0)</f>
        <v>23.183599999999998</v>
      </c>
      <c r="O1440">
        <f t="shared" si="144"/>
        <v>4.3133939508963236E-2</v>
      </c>
      <c r="P1440">
        <f t="shared" si="145"/>
        <v>2017.2854963925845</v>
      </c>
      <c r="Q1440">
        <f t="shared" si="143"/>
        <v>2017</v>
      </c>
      <c r="R1440" s="25">
        <f t="shared" si="141"/>
        <v>23183.599999999999</v>
      </c>
      <c r="S1440" s="25">
        <f t="shared" si="142"/>
        <v>0</v>
      </c>
      <c r="W1440">
        <f>IF(AND(P1440&gt;='World Hubbert'!$N$9,P1439&lt;'World Hubbert'!$N$9),'Data 1'!M1440,0)</f>
        <v>0</v>
      </c>
      <c r="X1440">
        <f>IF(AND(P1440&gt;='World Hubbert'!$P$9,P1439&lt;'World Hubbert'!$P$9),'Data 1'!M1440,0)</f>
        <v>0</v>
      </c>
    </row>
    <row r="1441" spans="13:24">
      <c r="M1441">
        <f t="shared" si="140"/>
        <v>1438</v>
      </c>
      <c r="N1441">
        <f>MAX('World Hubbert'!$N$17*(1-(M1441/'World Hubbert'!$N$18))*M1441,0)</f>
        <v>23.135822222222227</v>
      </c>
      <c r="O1441">
        <f t="shared" si="144"/>
        <v>4.3223015391235513E-2</v>
      </c>
      <c r="P1441">
        <f t="shared" si="145"/>
        <v>2017.3287194079758</v>
      </c>
      <c r="Q1441">
        <f t="shared" si="143"/>
        <v>2017</v>
      </c>
      <c r="R1441" s="25">
        <f t="shared" si="141"/>
        <v>23135.822222222228</v>
      </c>
      <c r="S1441" s="25">
        <f t="shared" si="142"/>
        <v>0</v>
      </c>
      <c r="W1441">
        <f>IF(AND(P1441&gt;='World Hubbert'!$N$9,P1440&lt;'World Hubbert'!$N$9),'Data 1'!M1441,0)</f>
        <v>0</v>
      </c>
      <c r="X1441">
        <f>IF(AND(P1441&gt;='World Hubbert'!$P$9,P1440&lt;'World Hubbert'!$P$9),'Data 1'!M1441,0)</f>
        <v>0</v>
      </c>
    </row>
    <row r="1442" spans="13:24">
      <c r="M1442">
        <f t="shared" si="140"/>
        <v>1439</v>
      </c>
      <c r="N1442">
        <f>MAX('World Hubbert'!$N$17*(1-(M1442/'World Hubbert'!$N$18))*M1442,0)</f>
        <v>23.08795555555556</v>
      </c>
      <c r="O1442">
        <f t="shared" si="144"/>
        <v>4.3312626689433059E-2</v>
      </c>
      <c r="P1442">
        <f t="shared" si="145"/>
        <v>2017.3720320346652</v>
      </c>
      <c r="Q1442">
        <f t="shared" si="143"/>
        <v>2017</v>
      </c>
      <c r="R1442" s="25">
        <f t="shared" si="141"/>
        <v>23087.95555555556</v>
      </c>
      <c r="S1442" s="25">
        <f t="shared" si="142"/>
        <v>0</v>
      </c>
      <c r="W1442">
        <f>IF(AND(P1442&gt;='World Hubbert'!$N$9,P1441&lt;'World Hubbert'!$N$9),'Data 1'!M1442,0)</f>
        <v>0</v>
      </c>
      <c r="X1442">
        <f>IF(AND(P1442&gt;='World Hubbert'!$P$9,P1441&lt;'World Hubbert'!$P$9),'Data 1'!M1442,0)</f>
        <v>0</v>
      </c>
    </row>
    <row r="1443" spans="13:24">
      <c r="M1443">
        <f t="shared" si="140"/>
        <v>1440</v>
      </c>
      <c r="N1443">
        <f>MAX('World Hubbert'!$N$17*(1-(M1443/'World Hubbert'!$N$18))*M1443,0)</f>
        <v>23.039999999999996</v>
      </c>
      <c r="O1443">
        <f t="shared" si="144"/>
        <v>4.3402777777777783E-2</v>
      </c>
      <c r="P1443">
        <f t="shared" si="145"/>
        <v>2017.415434812443</v>
      </c>
      <c r="Q1443">
        <f t="shared" si="143"/>
        <v>2017</v>
      </c>
      <c r="R1443" s="25">
        <f t="shared" si="141"/>
        <v>23039.999999999996</v>
      </c>
      <c r="S1443" s="25">
        <f t="shared" si="142"/>
        <v>0</v>
      </c>
      <c r="W1443">
        <f>IF(AND(P1443&gt;='World Hubbert'!$N$9,P1442&lt;'World Hubbert'!$N$9),'Data 1'!M1443,0)</f>
        <v>0</v>
      </c>
      <c r="X1443">
        <f>IF(AND(P1443&gt;='World Hubbert'!$P$9,P1442&lt;'World Hubbert'!$P$9),'Data 1'!M1443,0)</f>
        <v>0</v>
      </c>
    </row>
    <row r="1444" spans="13:24">
      <c r="M1444">
        <f t="shared" si="140"/>
        <v>1441</v>
      </c>
      <c r="N1444">
        <f>MAX('World Hubbert'!$N$17*(1-(M1444/'World Hubbert'!$N$18))*M1444,0)</f>
        <v>22.991955555555553</v>
      </c>
      <c r="O1444">
        <f t="shared" si="144"/>
        <v>4.3493473079473211E-2</v>
      </c>
      <c r="P1444">
        <f t="shared" si="145"/>
        <v>2017.4589282855225</v>
      </c>
      <c r="Q1444">
        <f t="shared" si="143"/>
        <v>2017</v>
      </c>
      <c r="R1444" s="25">
        <f t="shared" si="141"/>
        <v>22991.955555555553</v>
      </c>
      <c r="S1444" s="25">
        <f t="shared" si="142"/>
        <v>0</v>
      </c>
      <c r="W1444">
        <f>IF(AND(P1444&gt;='World Hubbert'!$N$9,P1443&lt;'World Hubbert'!$N$9),'Data 1'!M1444,0)</f>
        <v>0</v>
      </c>
      <c r="X1444">
        <f>IF(AND(P1444&gt;='World Hubbert'!$P$9,P1443&lt;'World Hubbert'!$P$9),'Data 1'!M1444,0)</f>
        <v>0</v>
      </c>
    </row>
    <row r="1445" spans="13:24">
      <c r="M1445">
        <f t="shared" si="140"/>
        <v>1442</v>
      </c>
      <c r="N1445">
        <f>MAX('World Hubbert'!$N$17*(1-(M1445/'World Hubbert'!$N$18))*M1445,0)</f>
        <v>22.943822222222224</v>
      </c>
      <c r="O1445">
        <f t="shared" si="144"/>
        <v>4.3584717067387778E-2</v>
      </c>
      <c r="P1445">
        <f t="shared" si="145"/>
        <v>2017.5025130025899</v>
      </c>
      <c r="Q1445">
        <f t="shared" si="143"/>
        <v>2017</v>
      </c>
      <c r="R1445" s="25">
        <f t="shared" si="141"/>
        <v>22943.822222222225</v>
      </c>
      <c r="S1445" s="25">
        <f t="shared" si="142"/>
        <v>0</v>
      </c>
      <c r="W1445">
        <f>IF(AND(P1445&gt;='World Hubbert'!$N$9,P1444&lt;'World Hubbert'!$N$9),'Data 1'!M1445,0)</f>
        <v>0</v>
      </c>
      <c r="X1445">
        <f>IF(AND(P1445&gt;='World Hubbert'!$P$9,P1444&lt;'World Hubbert'!$P$9),'Data 1'!M1445,0)</f>
        <v>0</v>
      </c>
    </row>
    <row r="1446" spans="13:24">
      <c r="M1446">
        <f t="shared" si="140"/>
        <v>1443</v>
      </c>
      <c r="N1446">
        <f>MAX('World Hubbert'!$N$17*(1-(M1446/'World Hubbert'!$N$18))*M1446,0)</f>
        <v>22.895600000000002</v>
      </c>
      <c r="O1446">
        <f t="shared" si="144"/>
        <v>4.3676514264749555E-2</v>
      </c>
      <c r="P1446">
        <f t="shared" si="145"/>
        <v>2017.5461895168546</v>
      </c>
      <c r="Q1446">
        <f t="shared" si="143"/>
        <v>2017</v>
      </c>
      <c r="R1446" s="25">
        <f t="shared" si="141"/>
        <v>22895.600000000002</v>
      </c>
      <c r="S1446" s="25">
        <f t="shared" si="142"/>
        <v>0</v>
      </c>
      <c r="W1446">
        <f>IF(AND(P1446&gt;='World Hubbert'!$N$9,P1445&lt;'World Hubbert'!$N$9),'Data 1'!M1446,0)</f>
        <v>0</v>
      </c>
      <c r="X1446">
        <f>IF(AND(P1446&gt;='World Hubbert'!$P$9,P1445&lt;'World Hubbert'!$P$9),'Data 1'!M1446,0)</f>
        <v>0</v>
      </c>
    </row>
    <row r="1447" spans="13:24">
      <c r="M1447">
        <f t="shared" si="140"/>
        <v>1444</v>
      </c>
      <c r="N1447">
        <f>MAX('World Hubbert'!$N$17*(1-(M1447/'World Hubbert'!$N$18))*M1447,0)</f>
        <v>22.847288888888897</v>
      </c>
      <c r="O1447">
        <f t="shared" si="144"/>
        <v>4.3768869245852639E-2</v>
      </c>
      <c r="P1447">
        <f t="shared" si="145"/>
        <v>2017.5899583861005</v>
      </c>
      <c r="Q1447">
        <f t="shared" si="143"/>
        <v>2017</v>
      </c>
      <c r="R1447" s="25">
        <f t="shared" si="141"/>
        <v>22847.288888888899</v>
      </c>
      <c r="S1447" s="25">
        <f t="shared" si="142"/>
        <v>0</v>
      </c>
      <c r="W1447">
        <f>IF(AND(P1447&gt;='World Hubbert'!$N$9,P1446&lt;'World Hubbert'!$N$9),'Data 1'!M1447,0)</f>
        <v>0</v>
      </c>
      <c r="X1447">
        <f>IF(AND(P1447&gt;='World Hubbert'!$P$9,P1446&lt;'World Hubbert'!$P$9),'Data 1'!M1447,0)</f>
        <v>0</v>
      </c>
    </row>
    <row r="1448" spans="13:24">
      <c r="M1448">
        <f t="shared" si="140"/>
        <v>1445</v>
      </c>
      <c r="N1448">
        <f>MAX('World Hubbert'!$N$17*(1-(M1448/'World Hubbert'!$N$18))*M1448,0)</f>
        <v>22.798888888888886</v>
      </c>
      <c r="O1448">
        <f t="shared" si="144"/>
        <v>4.3861786636775674E-2</v>
      </c>
      <c r="P1448">
        <f t="shared" si="145"/>
        <v>2017.6338201727374</v>
      </c>
      <c r="Q1448">
        <f t="shared" si="143"/>
        <v>2017</v>
      </c>
      <c r="R1448" s="25">
        <f t="shared" si="141"/>
        <v>22798.888888888887</v>
      </c>
      <c r="S1448" s="25">
        <f t="shared" si="142"/>
        <v>0</v>
      </c>
      <c r="W1448">
        <f>IF(AND(P1448&gt;='World Hubbert'!$N$9,P1447&lt;'World Hubbert'!$N$9),'Data 1'!M1448,0)</f>
        <v>0</v>
      </c>
      <c r="X1448">
        <f>IF(AND(P1448&gt;='World Hubbert'!$P$9,P1447&lt;'World Hubbert'!$P$9),'Data 1'!M1448,0)</f>
        <v>0</v>
      </c>
    </row>
    <row r="1449" spans="13:24">
      <c r="M1449">
        <f t="shared" si="140"/>
        <v>1446</v>
      </c>
      <c r="N1449">
        <f>MAX('World Hubbert'!$N$17*(1-(M1449/'World Hubbert'!$N$18))*M1449,0)</f>
        <v>22.750399999999999</v>
      </c>
      <c r="O1449">
        <f t="shared" si="144"/>
        <v>4.3955271116112249E-2</v>
      </c>
      <c r="P1449">
        <f t="shared" si="145"/>
        <v>2017.6777754438535</v>
      </c>
      <c r="Q1449">
        <f t="shared" si="143"/>
        <v>2017</v>
      </c>
      <c r="R1449" s="25">
        <f t="shared" si="141"/>
        <v>22750.399999999998</v>
      </c>
      <c r="S1449" s="25">
        <f t="shared" si="142"/>
        <v>0</v>
      </c>
      <c r="W1449">
        <f>IF(AND(P1449&gt;='World Hubbert'!$N$9,P1448&lt;'World Hubbert'!$N$9),'Data 1'!M1449,0)</f>
        <v>0</v>
      </c>
      <c r="X1449">
        <f>IF(AND(P1449&gt;='World Hubbert'!$P$9,P1448&lt;'World Hubbert'!$P$9),'Data 1'!M1449,0)</f>
        <v>0</v>
      </c>
    </row>
    <row r="1450" spans="13:24">
      <c r="M1450">
        <f t="shared" si="140"/>
        <v>1447</v>
      </c>
      <c r="N1450">
        <f>MAX('World Hubbert'!$N$17*(1-(M1450/'World Hubbert'!$N$18))*M1450,0)</f>
        <v>22.701822222222226</v>
      </c>
      <c r="O1450">
        <f t="shared" si="144"/>
        <v>4.4049327415714053E-2</v>
      </c>
      <c r="P1450">
        <f t="shared" si="145"/>
        <v>2017.7218247712692</v>
      </c>
      <c r="Q1450">
        <f t="shared" si="143"/>
        <v>2017</v>
      </c>
      <c r="R1450" s="25">
        <f t="shared" si="141"/>
        <v>22701.822222222225</v>
      </c>
      <c r="S1450" s="25">
        <f t="shared" si="142"/>
        <v>0</v>
      </c>
      <c r="W1450">
        <f>IF(AND(P1450&gt;='World Hubbert'!$N$9,P1449&lt;'World Hubbert'!$N$9),'Data 1'!M1450,0)</f>
        <v>0</v>
      </c>
      <c r="X1450">
        <f>IF(AND(P1450&gt;='World Hubbert'!$P$9,P1449&lt;'World Hubbert'!$P$9),'Data 1'!M1450,0)</f>
        <v>0</v>
      </c>
    </row>
    <row r="1451" spans="13:24">
      <c r="M1451">
        <f t="shared" si="140"/>
        <v>1448</v>
      </c>
      <c r="N1451">
        <f>MAX('World Hubbert'!$N$17*(1-(M1451/'World Hubbert'!$N$18))*M1451,0)</f>
        <v>22.653155555555561</v>
      </c>
      <c r="O1451">
        <f t="shared" si="144"/>
        <v>4.4143960321446497E-2</v>
      </c>
      <c r="P1451">
        <f t="shared" si="145"/>
        <v>2017.7659687315906</v>
      </c>
      <c r="Q1451">
        <f t="shared" si="143"/>
        <v>2017</v>
      </c>
      <c r="R1451" s="25">
        <f t="shared" si="141"/>
        <v>22653.155555555561</v>
      </c>
      <c r="S1451" s="25">
        <f t="shared" si="142"/>
        <v>0</v>
      </c>
      <c r="W1451">
        <f>IF(AND(P1451&gt;='World Hubbert'!$N$9,P1450&lt;'World Hubbert'!$N$9),'Data 1'!M1451,0)</f>
        <v>0</v>
      </c>
      <c r="X1451">
        <f>IF(AND(P1451&gt;='World Hubbert'!$P$9,P1450&lt;'World Hubbert'!$P$9),'Data 1'!M1451,0)</f>
        <v>0</v>
      </c>
    </row>
    <row r="1452" spans="13:24">
      <c r="M1452">
        <f t="shared" si="140"/>
        <v>1449</v>
      </c>
      <c r="N1452">
        <f>MAX('World Hubbert'!$N$17*(1-(M1452/'World Hubbert'!$N$18))*M1452,0)</f>
        <v>22.604399999999995</v>
      </c>
      <c r="O1452">
        <f t="shared" si="144"/>
        <v>4.4239174673957292E-2</v>
      </c>
      <c r="P1452">
        <f t="shared" si="145"/>
        <v>2017.8102079062646</v>
      </c>
      <c r="Q1452">
        <f t="shared" si="143"/>
        <v>2017</v>
      </c>
      <c r="R1452" s="25">
        <f t="shared" si="141"/>
        <v>22604.399999999994</v>
      </c>
      <c r="S1452" s="25">
        <f t="shared" si="142"/>
        <v>0</v>
      </c>
      <c r="W1452">
        <f>IF(AND(P1452&gt;='World Hubbert'!$N$9,P1451&lt;'World Hubbert'!$N$9),'Data 1'!M1452,0)</f>
        <v>0</v>
      </c>
      <c r="X1452">
        <f>IF(AND(P1452&gt;='World Hubbert'!$P$9,P1451&lt;'World Hubbert'!$P$9),'Data 1'!M1452,0)</f>
        <v>0</v>
      </c>
    </row>
    <row r="1453" spans="13:24">
      <c r="M1453">
        <f t="shared" si="140"/>
        <v>1450</v>
      </c>
      <c r="N1453">
        <f>MAX('World Hubbert'!$N$17*(1-(M1453/'World Hubbert'!$N$18))*M1453,0)</f>
        <v>22.555555555555554</v>
      </c>
      <c r="O1453">
        <f t="shared" si="144"/>
        <v>4.4334975369458129E-2</v>
      </c>
      <c r="P1453">
        <f t="shared" si="145"/>
        <v>2017.8545428816342</v>
      </c>
      <c r="Q1453">
        <f t="shared" si="143"/>
        <v>2017</v>
      </c>
      <c r="R1453" s="25">
        <f t="shared" si="141"/>
        <v>22555.555555555555</v>
      </c>
      <c r="S1453" s="25">
        <f t="shared" si="142"/>
        <v>0</v>
      </c>
      <c r="W1453">
        <f>IF(AND(P1453&gt;='World Hubbert'!$N$9,P1452&lt;'World Hubbert'!$N$9),'Data 1'!M1453,0)</f>
        <v>0</v>
      </c>
      <c r="X1453">
        <f>IF(AND(P1453&gt;='World Hubbert'!$P$9,P1452&lt;'World Hubbert'!$P$9),'Data 1'!M1453,0)</f>
        <v>0</v>
      </c>
    </row>
    <row r="1454" spans="13:24">
      <c r="M1454">
        <f t="shared" si="140"/>
        <v>1451</v>
      </c>
      <c r="N1454">
        <f>MAX('World Hubbert'!$N$17*(1-(M1454/'World Hubbert'!$N$18))*M1454,0)</f>
        <v>22.506622222222223</v>
      </c>
      <c r="O1454">
        <f t="shared" si="144"/>
        <v>4.4431367360520065E-2</v>
      </c>
      <c r="P1454">
        <f t="shared" si="145"/>
        <v>2017.8989742489948</v>
      </c>
      <c r="Q1454">
        <f t="shared" si="143"/>
        <v>2017</v>
      </c>
      <c r="R1454" s="25">
        <f t="shared" si="141"/>
        <v>22506.622222222224</v>
      </c>
      <c r="S1454" s="25">
        <f t="shared" si="142"/>
        <v>0</v>
      </c>
      <c r="W1454">
        <f>IF(AND(P1454&gt;='World Hubbert'!$N$9,P1453&lt;'World Hubbert'!$N$9),'Data 1'!M1454,0)</f>
        <v>0</v>
      </c>
      <c r="X1454">
        <f>IF(AND(P1454&gt;='World Hubbert'!$P$9,P1453&lt;'World Hubbert'!$P$9),'Data 1'!M1454,0)</f>
        <v>0</v>
      </c>
    </row>
    <row r="1455" spans="13:24">
      <c r="M1455">
        <f t="shared" si="140"/>
        <v>1452</v>
      </c>
      <c r="N1455">
        <f>MAX('World Hubbert'!$N$17*(1-(M1455/'World Hubbert'!$N$18))*M1455,0)</f>
        <v>22.457600000000003</v>
      </c>
      <c r="O1455">
        <f t="shared" si="144"/>
        <v>4.4528355656882297E-2</v>
      </c>
      <c r="P1455">
        <f t="shared" si="145"/>
        <v>2017.9435026046517</v>
      </c>
      <c r="Q1455">
        <f t="shared" si="143"/>
        <v>2017</v>
      </c>
      <c r="R1455" s="25">
        <f t="shared" si="141"/>
        <v>22457.600000000002</v>
      </c>
      <c r="S1455" s="25">
        <f t="shared" si="142"/>
        <v>0</v>
      </c>
      <c r="W1455">
        <f>IF(AND(P1455&gt;='World Hubbert'!$N$9,P1454&lt;'World Hubbert'!$N$9),'Data 1'!M1455,0)</f>
        <v>0</v>
      </c>
      <c r="X1455">
        <f>IF(AND(P1455&gt;='World Hubbert'!$P$9,P1454&lt;'World Hubbert'!$P$9),'Data 1'!M1455,0)</f>
        <v>0</v>
      </c>
    </row>
    <row r="1456" spans="13:24">
      <c r="M1456">
        <f t="shared" si="140"/>
        <v>1453</v>
      </c>
      <c r="N1456">
        <f>MAX('World Hubbert'!$N$17*(1-(M1456/'World Hubbert'!$N$18))*M1456,0)</f>
        <v>22.408488888888893</v>
      </c>
      <c r="O1456">
        <f t="shared" si="144"/>
        <v>4.4625945326275153E-2</v>
      </c>
      <c r="P1456">
        <f t="shared" si="145"/>
        <v>2017.988128549978</v>
      </c>
      <c r="Q1456">
        <f t="shared" si="143"/>
        <v>2017</v>
      </c>
      <c r="R1456" s="25">
        <f t="shared" si="141"/>
        <v>22408.488888888893</v>
      </c>
      <c r="S1456" s="25">
        <f t="shared" si="142"/>
        <v>0</v>
      </c>
      <c r="W1456">
        <f>IF(AND(P1456&gt;='World Hubbert'!$N$9,P1455&lt;'World Hubbert'!$N$9),'Data 1'!M1456,0)</f>
        <v>0</v>
      </c>
      <c r="X1456">
        <f>IF(AND(P1456&gt;='World Hubbert'!$P$9,P1455&lt;'World Hubbert'!$P$9),'Data 1'!M1456,0)</f>
        <v>0</v>
      </c>
    </row>
    <row r="1457" spans="13:24">
      <c r="M1457">
        <f t="shared" si="140"/>
        <v>1454</v>
      </c>
      <c r="N1457">
        <f>MAX('World Hubbert'!$N$17*(1-(M1457/'World Hubbert'!$N$18))*M1457,0)</f>
        <v>22.359288888888884</v>
      </c>
      <c r="O1457">
        <f t="shared" si="144"/>
        <v>4.4724141495257261E-2</v>
      </c>
      <c r="P1457">
        <f t="shared" si="145"/>
        <v>2018.0328526914732</v>
      </c>
      <c r="Q1457">
        <f t="shared" si="143"/>
        <v>2018</v>
      </c>
      <c r="R1457" s="25">
        <f t="shared" si="141"/>
        <v>22359.288888888885</v>
      </c>
      <c r="S1457" s="25">
        <f t="shared" si="142"/>
        <v>0</v>
      </c>
      <c r="W1457">
        <f>IF(AND(P1457&gt;='World Hubbert'!$N$9,P1456&lt;'World Hubbert'!$N$9),'Data 1'!M1457,0)</f>
        <v>0</v>
      </c>
      <c r="X1457">
        <f>IF(AND(P1457&gt;='World Hubbert'!$P$9,P1456&lt;'World Hubbert'!$P$9),'Data 1'!M1457,0)</f>
        <v>0</v>
      </c>
    </row>
    <row r="1458" spans="13:24">
      <c r="M1458">
        <f t="shared" si="140"/>
        <v>1455</v>
      </c>
      <c r="N1458">
        <f>MAX('World Hubbert'!$N$17*(1-(M1458/'World Hubbert'!$N$18))*M1458,0)</f>
        <v>22.31</v>
      </c>
      <c r="O1458">
        <f t="shared" si="144"/>
        <v>4.482294935006724E-2</v>
      </c>
      <c r="P1458">
        <f t="shared" si="145"/>
        <v>2018.0776756408231</v>
      </c>
      <c r="Q1458">
        <f t="shared" si="143"/>
        <v>2018</v>
      </c>
      <c r="R1458" s="25">
        <f t="shared" si="141"/>
        <v>22310</v>
      </c>
      <c r="S1458" s="25">
        <f t="shared" si="142"/>
        <v>0</v>
      </c>
      <c r="W1458">
        <f>IF(AND(P1458&gt;='World Hubbert'!$N$9,P1457&lt;'World Hubbert'!$N$9),'Data 1'!M1458,0)</f>
        <v>0</v>
      </c>
      <c r="X1458">
        <f>IF(AND(P1458&gt;='World Hubbert'!$P$9,P1457&lt;'World Hubbert'!$P$9),'Data 1'!M1458,0)</f>
        <v>0</v>
      </c>
    </row>
    <row r="1459" spans="13:24">
      <c r="M1459">
        <f t="shared" si="140"/>
        <v>1456</v>
      </c>
      <c r="N1459">
        <f>MAX('World Hubbert'!$N$17*(1-(M1459/'World Hubbert'!$N$18))*M1459,0)</f>
        <v>22.260622222222224</v>
      </c>
      <c r="O1459">
        <f t="shared" si="144"/>
        <v>4.4922374137490409E-2</v>
      </c>
      <c r="P1459">
        <f t="shared" si="145"/>
        <v>2018.1225980149607</v>
      </c>
      <c r="Q1459">
        <f t="shared" si="143"/>
        <v>2018</v>
      </c>
      <c r="R1459" s="25">
        <f t="shared" si="141"/>
        <v>22260.622222222224</v>
      </c>
      <c r="S1459" s="25">
        <f t="shared" si="142"/>
        <v>0</v>
      </c>
      <c r="W1459">
        <f>IF(AND(P1459&gt;='World Hubbert'!$N$9,P1458&lt;'World Hubbert'!$N$9),'Data 1'!M1459,0)</f>
        <v>0</v>
      </c>
      <c r="X1459">
        <f>IF(AND(P1459&gt;='World Hubbert'!$P$9,P1458&lt;'World Hubbert'!$P$9),'Data 1'!M1459,0)</f>
        <v>0</v>
      </c>
    </row>
    <row r="1460" spans="13:24">
      <c r="M1460">
        <f t="shared" si="140"/>
        <v>1457</v>
      </c>
      <c r="N1460">
        <f>MAX('World Hubbert'!$N$17*(1-(M1460/'World Hubbert'!$N$18))*M1460,0)</f>
        <v>22.21115555555556</v>
      </c>
      <c r="O1460">
        <f t="shared" si="144"/>
        <v>4.5022421165740532E-2</v>
      </c>
      <c r="P1460">
        <f t="shared" si="145"/>
        <v>2018.1676204361263</v>
      </c>
      <c r="Q1460">
        <f t="shared" si="143"/>
        <v>2018</v>
      </c>
      <c r="R1460" s="25">
        <f t="shared" si="141"/>
        <v>22211.155555555561</v>
      </c>
      <c r="S1460" s="25">
        <f t="shared" si="142"/>
        <v>0</v>
      </c>
      <c r="W1460">
        <f>IF(AND(P1460&gt;='World Hubbert'!$N$9,P1459&lt;'World Hubbert'!$N$9),'Data 1'!M1460,0)</f>
        <v>0</v>
      </c>
      <c r="X1460">
        <f>IF(AND(P1460&gt;='World Hubbert'!$P$9,P1459&lt;'World Hubbert'!$P$9),'Data 1'!M1460,0)</f>
        <v>0</v>
      </c>
    </row>
    <row r="1461" spans="13:24">
      <c r="M1461">
        <f t="shared" si="140"/>
        <v>1458</v>
      </c>
      <c r="N1461">
        <f>MAX('World Hubbert'!$N$17*(1-(M1461/'World Hubbert'!$N$18))*M1461,0)</f>
        <v>22.161599999999996</v>
      </c>
      <c r="O1461">
        <f t="shared" si="144"/>
        <v>4.5123095805357019E-2</v>
      </c>
      <c r="P1461">
        <f t="shared" si="145"/>
        <v>2018.2127435319317</v>
      </c>
      <c r="Q1461">
        <f t="shared" si="143"/>
        <v>2018</v>
      </c>
      <c r="R1461" s="25">
        <f t="shared" si="141"/>
        <v>22161.599999999995</v>
      </c>
      <c r="S1461" s="25">
        <f t="shared" si="142"/>
        <v>0</v>
      </c>
      <c r="W1461">
        <f>IF(AND(P1461&gt;='World Hubbert'!$N$9,P1460&lt;'World Hubbert'!$N$9),'Data 1'!M1461,0)</f>
        <v>0</v>
      </c>
      <c r="X1461">
        <f>IF(AND(P1461&gt;='World Hubbert'!$P$9,P1460&lt;'World Hubbert'!$P$9),'Data 1'!M1461,0)</f>
        <v>0</v>
      </c>
    </row>
    <row r="1462" spans="13:24">
      <c r="M1462">
        <f t="shared" si="140"/>
        <v>1459</v>
      </c>
      <c r="N1462">
        <f>MAX('World Hubbert'!$N$17*(1-(M1462/'World Hubbert'!$N$18))*M1462,0)</f>
        <v>22.111955555555554</v>
      </c>
      <c r="O1462">
        <f t="shared" si="144"/>
        <v>4.522440349011797E-2</v>
      </c>
      <c r="P1462">
        <f t="shared" si="145"/>
        <v>2018.2579679354217</v>
      </c>
      <c r="Q1462">
        <f t="shared" si="143"/>
        <v>2018</v>
      </c>
      <c r="R1462" s="25">
        <f t="shared" si="141"/>
        <v>22111.955555555553</v>
      </c>
      <c r="S1462" s="25">
        <f t="shared" si="142"/>
        <v>0</v>
      </c>
      <c r="W1462">
        <f>IF(AND(P1462&gt;='World Hubbert'!$N$9,P1461&lt;'World Hubbert'!$N$9),'Data 1'!M1462,0)</f>
        <v>0</v>
      </c>
      <c r="X1462">
        <f>IF(AND(P1462&gt;='World Hubbert'!$P$9,P1461&lt;'World Hubbert'!$P$9),'Data 1'!M1462,0)</f>
        <v>0</v>
      </c>
    </row>
    <row r="1463" spans="13:24">
      <c r="M1463">
        <f t="shared" ref="M1463:M1526" si="146">M1462+1</f>
        <v>1460</v>
      </c>
      <c r="N1463">
        <f>MAX('World Hubbert'!$N$17*(1-(M1463/'World Hubbert'!$N$18))*M1463,0)</f>
        <v>22.062222222222221</v>
      </c>
      <c r="O1463">
        <f t="shared" si="144"/>
        <v>4.532634971796938E-2</v>
      </c>
      <c r="P1463">
        <f t="shared" si="145"/>
        <v>2018.3032942851396</v>
      </c>
      <c r="Q1463">
        <f t="shared" si="143"/>
        <v>2018</v>
      </c>
      <c r="R1463" s="25">
        <f t="shared" ref="R1463:R1526" si="147">IF(N1463&gt;0,N1463*1000,0)</f>
        <v>22062.222222222223</v>
      </c>
      <c r="S1463" s="25">
        <f t="shared" ref="S1463:S1526" si="148">IF(R1463=$T$6,Q1463,0)</f>
        <v>0</v>
      </c>
      <c r="W1463">
        <f>IF(AND(P1463&gt;='World Hubbert'!$N$9,P1462&lt;'World Hubbert'!$N$9),'Data 1'!M1463,0)</f>
        <v>0</v>
      </c>
      <c r="X1463">
        <f>IF(AND(P1463&gt;='World Hubbert'!$P$9,P1462&lt;'World Hubbert'!$P$9),'Data 1'!M1463,0)</f>
        <v>0</v>
      </c>
    </row>
    <row r="1464" spans="13:24">
      <c r="M1464">
        <f t="shared" si="146"/>
        <v>1461</v>
      </c>
      <c r="N1464">
        <f>MAX('World Hubbert'!$N$17*(1-(M1464/'World Hubbert'!$N$18))*M1464,0)</f>
        <v>22.012400000000003</v>
      </c>
      <c r="O1464">
        <f t="shared" si="144"/>
        <v>4.54289400519707E-2</v>
      </c>
      <c r="P1464">
        <f t="shared" si="145"/>
        <v>2018.3487232251916</v>
      </c>
      <c r="Q1464">
        <f t="shared" si="143"/>
        <v>2018</v>
      </c>
      <c r="R1464" s="25">
        <f t="shared" si="147"/>
        <v>22012.400000000001</v>
      </c>
      <c r="S1464" s="25">
        <f t="shared" si="148"/>
        <v>0</v>
      </c>
      <c r="W1464">
        <f>IF(AND(P1464&gt;='World Hubbert'!$N$9,P1463&lt;'World Hubbert'!$N$9),'Data 1'!M1464,0)</f>
        <v>0</v>
      </c>
      <c r="X1464">
        <f>IF(AND(P1464&gt;='World Hubbert'!$P$9,P1463&lt;'World Hubbert'!$P$9),'Data 1'!M1464,0)</f>
        <v>0</v>
      </c>
    </row>
    <row r="1465" spans="13:24">
      <c r="M1465">
        <f t="shared" si="146"/>
        <v>1462</v>
      </c>
      <c r="N1465">
        <f>MAX('World Hubbert'!$N$17*(1-(M1465/'World Hubbert'!$N$18))*M1465,0)</f>
        <v>21.962488888888895</v>
      </c>
      <c r="O1465">
        <f t="shared" si="144"/>
        <v>4.5532180121257239E-2</v>
      </c>
      <c r="P1465">
        <f t="shared" si="145"/>
        <v>2018.3942554053128</v>
      </c>
      <c r="Q1465">
        <f t="shared" si="143"/>
        <v>2018</v>
      </c>
      <c r="R1465" s="25">
        <f t="shared" si="147"/>
        <v>21962.488888888896</v>
      </c>
      <c r="S1465" s="25">
        <f t="shared" si="148"/>
        <v>0</v>
      </c>
      <c r="W1465">
        <f>IF(AND(P1465&gt;='World Hubbert'!$N$9,P1464&lt;'World Hubbert'!$N$9),'Data 1'!M1465,0)</f>
        <v>0</v>
      </c>
      <c r="X1465">
        <f>IF(AND(P1465&gt;='World Hubbert'!$P$9,P1464&lt;'World Hubbert'!$P$9),'Data 1'!M1465,0)</f>
        <v>0</v>
      </c>
    </row>
    <row r="1466" spans="13:24">
      <c r="M1466">
        <f t="shared" si="146"/>
        <v>1463</v>
      </c>
      <c r="N1466">
        <f>MAX('World Hubbert'!$N$17*(1-(M1466/'World Hubbert'!$N$18))*M1466,0)</f>
        <v>21.912488888888884</v>
      </c>
      <c r="O1466">
        <f t="shared" si="144"/>
        <v>4.5636075622019719E-2</v>
      </c>
      <c r="P1466">
        <f t="shared" si="145"/>
        <v>2018.4398914809349</v>
      </c>
      <c r="Q1466">
        <f t="shared" si="143"/>
        <v>2018</v>
      </c>
      <c r="R1466" s="25">
        <f t="shared" si="147"/>
        <v>21912.488888888885</v>
      </c>
      <c r="S1466" s="25">
        <f t="shared" si="148"/>
        <v>0</v>
      </c>
      <c r="W1466">
        <f>IF(AND(P1466&gt;='World Hubbert'!$N$9,P1465&lt;'World Hubbert'!$N$9),'Data 1'!M1466,0)</f>
        <v>0</v>
      </c>
      <c r="X1466">
        <f>IF(AND(P1466&gt;='World Hubbert'!$P$9,P1465&lt;'World Hubbert'!$P$9),'Data 1'!M1466,0)</f>
        <v>0</v>
      </c>
    </row>
    <row r="1467" spans="13:24">
      <c r="M1467">
        <f t="shared" si="146"/>
        <v>1464</v>
      </c>
      <c r="N1467">
        <f>MAX('World Hubbert'!$N$17*(1-(M1467/'World Hubbert'!$N$18))*M1467,0)</f>
        <v>21.862399999999997</v>
      </c>
      <c r="O1467">
        <f t="shared" si="144"/>
        <v>4.5740632318501173E-2</v>
      </c>
      <c r="P1467">
        <f t="shared" si="145"/>
        <v>2018.4856321132534</v>
      </c>
      <c r="Q1467">
        <f t="shared" si="143"/>
        <v>2018</v>
      </c>
      <c r="R1467" s="25">
        <f t="shared" si="147"/>
        <v>21862.399999999998</v>
      </c>
      <c r="S1467" s="25">
        <f t="shared" si="148"/>
        <v>0</v>
      </c>
      <c r="W1467">
        <f>IF(AND(P1467&gt;='World Hubbert'!$N$9,P1466&lt;'World Hubbert'!$N$9),'Data 1'!M1467,0)</f>
        <v>0</v>
      </c>
      <c r="X1467">
        <f>IF(AND(P1467&gt;='World Hubbert'!$P$9,P1466&lt;'World Hubbert'!$P$9),'Data 1'!M1467,0)</f>
        <v>0</v>
      </c>
    </row>
    <row r="1468" spans="13:24">
      <c r="M1468">
        <f t="shared" si="146"/>
        <v>1465</v>
      </c>
      <c r="N1468">
        <f>MAX('World Hubbert'!$N$17*(1-(M1468/'World Hubbert'!$N$18))*M1468,0)</f>
        <v>21.812222222222221</v>
      </c>
      <c r="O1468">
        <f t="shared" si="144"/>
        <v>4.5845856044012021E-2</v>
      </c>
      <c r="P1468">
        <f t="shared" si="145"/>
        <v>2018.5314779692974</v>
      </c>
      <c r="Q1468">
        <f t="shared" si="143"/>
        <v>2018</v>
      </c>
      <c r="R1468" s="25">
        <f t="shared" si="147"/>
        <v>21812.222222222223</v>
      </c>
      <c r="S1468" s="25">
        <f t="shared" si="148"/>
        <v>0</v>
      </c>
      <c r="W1468">
        <f>IF(AND(P1468&gt;='World Hubbert'!$N$9,P1467&lt;'World Hubbert'!$N$9),'Data 1'!M1468,0)</f>
        <v>0</v>
      </c>
      <c r="X1468">
        <f>IF(AND(P1468&gt;='World Hubbert'!$P$9,P1467&lt;'World Hubbert'!$P$9),'Data 1'!M1468,0)</f>
        <v>0</v>
      </c>
    </row>
    <row r="1469" spans="13:24">
      <c r="M1469">
        <f t="shared" si="146"/>
        <v>1466</v>
      </c>
      <c r="N1469">
        <f>MAX('World Hubbert'!$N$17*(1-(M1469/'World Hubbert'!$N$18))*M1469,0)</f>
        <v>21.761955555555559</v>
      </c>
      <c r="O1469">
        <f t="shared" si="144"/>
        <v>4.5951752701963049E-2</v>
      </c>
      <c r="P1469">
        <f t="shared" si="145"/>
        <v>2018.5774297219994</v>
      </c>
      <c r="Q1469">
        <f t="shared" si="143"/>
        <v>2018</v>
      </c>
      <c r="R1469" s="25">
        <f t="shared" si="147"/>
        <v>21761.95555555556</v>
      </c>
      <c r="S1469" s="25">
        <f t="shared" si="148"/>
        <v>0</v>
      </c>
      <c r="W1469">
        <f>IF(AND(P1469&gt;='World Hubbert'!$N$9,P1468&lt;'World Hubbert'!$N$9),'Data 1'!M1469,0)</f>
        <v>0</v>
      </c>
      <c r="X1469">
        <f>IF(AND(P1469&gt;='World Hubbert'!$P$9,P1468&lt;'World Hubbert'!$P$9),'Data 1'!M1469,0)</f>
        <v>0</v>
      </c>
    </row>
    <row r="1470" spans="13:24">
      <c r="M1470">
        <f t="shared" si="146"/>
        <v>1467</v>
      </c>
      <c r="N1470">
        <f>MAX('World Hubbert'!$N$17*(1-(M1470/'World Hubbert'!$N$18))*M1470,0)</f>
        <v>21.711600000000008</v>
      </c>
      <c r="O1470">
        <f t="shared" si="144"/>
        <v>4.6058328266917206E-2</v>
      </c>
      <c r="P1470">
        <f t="shared" si="145"/>
        <v>2018.6234880502664</v>
      </c>
      <c r="Q1470">
        <f t="shared" si="143"/>
        <v>2018</v>
      </c>
      <c r="R1470" s="25">
        <f t="shared" si="147"/>
        <v>21711.600000000009</v>
      </c>
      <c r="S1470" s="25">
        <f t="shared" si="148"/>
        <v>0</v>
      </c>
      <c r="W1470">
        <f>IF(AND(P1470&gt;='World Hubbert'!$N$9,P1469&lt;'World Hubbert'!$N$9),'Data 1'!M1470,0)</f>
        <v>0</v>
      </c>
      <c r="X1470">
        <f>IF(AND(P1470&gt;='World Hubbert'!$P$9,P1469&lt;'World Hubbert'!$P$9),'Data 1'!M1470,0)</f>
        <v>0</v>
      </c>
    </row>
    <row r="1471" spans="13:24">
      <c r="M1471">
        <f t="shared" si="146"/>
        <v>1468</v>
      </c>
      <c r="N1471">
        <f>MAX('World Hubbert'!$N$17*(1-(M1471/'World Hubbert'!$N$18))*M1471,0)</f>
        <v>21.661155555555553</v>
      </c>
      <c r="O1471">
        <f t="shared" si="144"/>
        <v>4.6165588785660357E-2</v>
      </c>
      <c r="P1471">
        <f t="shared" si="145"/>
        <v>2018.6696536390521</v>
      </c>
      <c r="Q1471">
        <f t="shared" si="143"/>
        <v>2018</v>
      </c>
      <c r="R1471" s="25">
        <f t="shared" si="147"/>
        <v>21661.155555555553</v>
      </c>
      <c r="S1471" s="25">
        <f t="shared" si="148"/>
        <v>0</v>
      </c>
      <c r="W1471">
        <f>IF(AND(P1471&gt;='World Hubbert'!$N$9,P1470&lt;'World Hubbert'!$N$9),'Data 1'!M1471,0)</f>
        <v>0</v>
      </c>
      <c r="X1471">
        <f>IF(AND(P1471&gt;='World Hubbert'!$P$9,P1470&lt;'World Hubbert'!$P$9),'Data 1'!M1471,0)</f>
        <v>0</v>
      </c>
    </row>
    <row r="1472" spans="13:24">
      <c r="M1472">
        <f t="shared" si="146"/>
        <v>1469</v>
      </c>
      <c r="N1472">
        <f>MAX('World Hubbert'!$N$17*(1-(M1472/'World Hubbert'!$N$18))*M1472,0)</f>
        <v>21.610622222222222</v>
      </c>
      <c r="O1472">
        <f t="shared" si="144"/>
        <v>4.6273540378291338E-2</v>
      </c>
      <c r="P1472">
        <f t="shared" si="145"/>
        <v>2018.7159271794303</v>
      </c>
      <c r="Q1472">
        <f t="shared" si="143"/>
        <v>2018</v>
      </c>
      <c r="R1472" s="25">
        <f t="shared" si="147"/>
        <v>21610.62222222222</v>
      </c>
      <c r="S1472" s="25">
        <f t="shared" si="148"/>
        <v>0</v>
      </c>
      <c r="W1472">
        <f>IF(AND(P1472&gt;='World Hubbert'!$N$9,P1471&lt;'World Hubbert'!$N$9),'Data 1'!M1472,0)</f>
        <v>0</v>
      </c>
      <c r="X1472">
        <f>IF(AND(P1472&gt;='World Hubbert'!$P$9,P1471&lt;'World Hubbert'!$P$9),'Data 1'!M1472,0)</f>
        <v>0</v>
      </c>
    </row>
    <row r="1473" spans="13:24">
      <c r="M1473">
        <f t="shared" si="146"/>
        <v>1470</v>
      </c>
      <c r="N1473">
        <f>MAX('World Hubbert'!$N$17*(1-(M1473/'World Hubbert'!$N$18))*M1473,0)</f>
        <v>21.560000000000002</v>
      </c>
      <c r="O1473">
        <f t="shared" si="144"/>
        <v>4.6382189239332093E-2</v>
      </c>
      <c r="P1473">
        <f t="shared" si="145"/>
        <v>2018.7623093686695</v>
      </c>
      <c r="Q1473">
        <f t="shared" si="143"/>
        <v>2018</v>
      </c>
      <c r="R1473" s="25">
        <f t="shared" si="147"/>
        <v>21560.000000000004</v>
      </c>
      <c r="S1473" s="25">
        <f t="shared" si="148"/>
        <v>0</v>
      </c>
      <c r="W1473">
        <f>IF(AND(P1473&gt;='World Hubbert'!$N$9,P1472&lt;'World Hubbert'!$N$9),'Data 1'!M1473,0)</f>
        <v>0</v>
      </c>
      <c r="X1473">
        <f>IF(AND(P1473&gt;='World Hubbert'!$P$9,P1472&lt;'World Hubbert'!$P$9),'Data 1'!M1473,0)</f>
        <v>0</v>
      </c>
    </row>
    <row r="1474" spans="13:24">
      <c r="M1474">
        <f t="shared" si="146"/>
        <v>1471</v>
      </c>
      <c r="N1474">
        <f>MAX('World Hubbert'!$N$17*(1-(M1474/'World Hubbert'!$N$18))*M1474,0)</f>
        <v>21.509288888888893</v>
      </c>
      <c r="O1474">
        <f t="shared" si="144"/>
        <v>4.6491541638857825E-2</v>
      </c>
      <c r="P1474">
        <f t="shared" si="145"/>
        <v>2018.8088009103085</v>
      </c>
      <c r="Q1474">
        <f t="shared" si="143"/>
        <v>2018</v>
      </c>
      <c r="R1474" s="25">
        <f t="shared" si="147"/>
        <v>21509.288888888892</v>
      </c>
      <c r="S1474" s="25">
        <f t="shared" si="148"/>
        <v>0</v>
      </c>
      <c r="W1474">
        <f>IF(AND(P1474&gt;='World Hubbert'!$N$9,P1473&lt;'World Hubbert'!$N$9),'Data 1'!M1474,0)</f>
        <v>0</v>
      </c>
      <c r="X1474">
        <f>IF(AND(P1474&gt;='World Hubbert'!$P$9,P1473&lt;'World Hubbert'!$P$9),'Data 1'!M1474,0)</f>
        <v>0</v>
      </c>
    </row>
    <row r="1475" spans="13:24">
      <c r="M1475">
        <f t="shared" si="146"/>
        <v>1472</v>
      </c>
      <c r="N1475">
        <f>MAX('World Hubbert'!$N$17*(1-(M1475/'World Hubbert'!$N$18))*M1475,0)</f>
        <v>21.458488888888883</v>
      </c>
      <c r="O1475">
        <f t="shared" si="144"/>
        <v>4.6601603923647941E-2</v>
      </c>
      <c r="P1475">
        <f t="shared" si="145"/>
        <v>2018.8554025142321</v>
      </c>
      <c r="Q1475">
        <f t="shared" si="143"/>
        <v>2018</v>
      </c>
      <c r="R1475" s="25">
        <f t="shared" si="147"/>
        <v>21458.488888888882</v>
      </c>
      <c r="S1475" s="25">
        <f t="shared" si="148"/>
        <v>0</v>
      </c>
      <c r="W1475">
        <f>IF(AND(P1475&gt;='World Hubbert'!$N$9,P1474&lt;'World Hubbert'!$N$9),'Data 1'!M1475,0)</f>
        <v>0</v>
      </c>
      <c r="X1475">
        <f>IF(AND(P1475&gt;='World Hubbert'!$P$9,P1474&lt;'World Hubbert'!$P$9),'Data 1'!M1475,0)</f>
        <v>0</v>
      </c>
    </row>
    <row r="1476" spans="13:24">
      <c r="M1476">
        <f t="shared" si="146"/>
        <v>1473</v>
      </c>
      <c r="N1476">
        <f>MAX('World Hubbert'!$N$17*(1-(M1476/'World Hubbert'!$N$18))*M1476,0)</f>
        <v>21.407599999999999</v>
      </c>
      <c r="O1476">
        <f t="shared" si="144"/>
        <v>4.6712382518357971E-2</v>
      </c>
      <c r="P1476">
        <f t="shared" si="145"/>
        <v>2018.9021148967504</v>
      </c>
      <c r="Q1476">
        <f t="shared" si="143"/>
        <v>2018</v>
      </c>
      <c r="R1476" s="25">
        <f t="shared" si="147"/>
        <v>21407.599999999999</v>
      </c>
      <c r="S1476" s="25">
        <f t="shared" si="148"/>
        <v>0</v>
      </c>
      <c r="W1476">
        <f>IF(AND(P1476&gt;='World Hubbert'!$N$9,P1475&lt;'World Hubbert'!$N$9),'Data 1'!M1476,0)</f>
        <v>0</v>
      </c>
      <c r="X1476">
        <f>IF(AND(P1476&gt;='World Hubbert'!$P$9,P1475&lt;'World Hubbert'!$P$9),'Data 1'!M1476,0)</f>
        <v>0</v>
      </c>
    </row>
    <row r="1477" spans="13:24">
      <c r="M1477">
        <f t="shared" si="146"/>
        <v>1474</v>
      </c>
      <c r="N1477">
        <f>MAX('World Hubbert'!$N$17*(1-(M1477/'World Hubbert'!$N$18))*M1477,0)</f>
        <v>21.356622222222224</v>
      </c>
      <c r="O1477">
        <f t="shared" si="144"/>
        <v>4.6823883926713335E-2</v>
      </c>
      <c r="P1477">
        <f t="shared" si="145"/>
        <v>2018.9489387806771</v>
      </c>
      <c r="Q1477">
        <f t="shared" ref="Q1477:Q1540" si="149">INT(P1477)</f>
        <v>2018</v>
      </c>
      <c r="R1477" s="25">
        <f t="shared" si="147"/>
        <v>21356.622222222224</v>
      </c>
      <c r="S1477" s="25">
        <f t="shared" si="148"/>
        <v>0</v>
      </c>
      <c r="W1477">
        <f>IF(AND(P1477&gt;='World Hubbert'!$N$9,P1476&lt;'World Hubbert'!$N$9),'Data 1'!M1477,0)</f>
        <v>0</v>
      </c>
      <c r="X1477">
        <f>IF(AND(P1477&gt;='World Hubbert'!$P$9,P1476&lt;'World Hubbert'!$P$9),'Data 1'!M1477,0)</f>
        <v>0</v>
      </c>
    </row>
    <row r="1478" spans="13:24">
      <c r="M1478">
        <f t="shared" si="146"/>
        <v>1475</v>
      </c>
      <c r="N1478">
        <f>MAX('World Hubbert'!$N$17*(1-(M1478/'World Hubbert'!$N$18))*M1478,0)</f>
        <v>21.305555555555561</v>
      </c>
      <c r="O1478">
        <f t="shared" si="144"/>
        <v>4.6936114732724889E-2</v>
      </c>
      <c r="P1478">
        <f t="shared" si="145"/>
        <v>2018.9958748954098</v>
      </c>
      <c r="Q1478">
        <f t="shared" si="149"/>
        <v>2018</v>
      </c>
      <c r="R1478" s="25">
        <f t="shared" si="147"/>
        <v>21305.555555555562</v>
      </c>
      <c r="S1478" s="25">
        <f t="shared" si="148"/>
        <v>0</v>
      </c>
      <c r="W1478">
        <f>IF(AND(P1478&gt;='World Hubbert'!$N$9,P1477&lt;'World Hubbert'!$N$9),'Data 1'!M1478,0)</f>
        <v>0</v>
      </c>
      <c r="X1478">
        <f>IF(AND(P1478&gt;='World Hubbert'!$P$9,P1477&lt;'World Hubbert'!$P$9),'Data 1'!M1478,0)</f>
        <v>0</v>
      </c>
    </row>
    <row r="1479" spans="13:24">
      <c r="M1479">
        <f t="shared" si="146"/>
        <v>1476</v>
      </c>
      <c r="N1479">
        <f>MAX('World Hubbert'!$N$17*(1-(M1479/'World Hubbert'!$N$18))*M1479,0)</f>
        <v>21.254400000000008</v>
      </c>
      <c r="O1479">
        <f t="shared" si="144"/>
        <v>4.7049081601927112E-2</v>
      </c>
      <c r="P1479">
        <f t="shared" si="145"/>
        <v>2019.0429239770117</v>
      </c>
      <c r="Q1479">
        <f t="shared" si="149"/>
        <v>2019</v>
      </c>
      <c r="R1479" s="25">
        <f t="shared" si="147"/>
        <v>21254.400000000009</v>
      </c>
      <c r="S1479" s="25">
        <f t="shared" si="148"/>
        <v>0</v>
      </c>
      <c r="W1479">
        <f>IF(AND(P1479&gt;='World Hubbert'!$N$9,P1478&lt;'World Hubbert'!$N$9),'Data 1'!M1479,0)</f>
        <v>0</v>
      </c>
      <c r="X1479">
        <f>IF(AND(P1479&gt;='World Hubbert'!$P$9,P1478&lt;'World Hubbert'!$P$9),'Data 1'!M1479,0)</f>
        <v>0</v>
      </c>
    </row>
    <row r="1480" spans="13:24">
      <c r="M1480">
        <f t="shared" si="146"/>
        <v>1477</v>
      </c>
      <c r="N1480">
        <f>MAX('World Hubbert'!$N$17*(1-(M1480/'World Hubbert'!$N$18))*M1480,0)</f>
        <v>21.203155555555551</v>
      </c>
      <c r="O1480">
        <f t="shared" si="144"/>
        <v>4.7162791282639283E-2</v>
      </c>
      <c r="P1480">
        <f t="shared" si="145"/>
        <v>2019.0900867682944</v>
      </c>
      <c r="Q1480">
        <f t="shared" si="149"/>
        <v>2019</v>
      </c>
      <c r="R1480" s="25">
        <f t="shared" si="147"/>
        <v>21203.15555555555</v>
      </c>
      <c r="S1480" s="25">
        <f t="shared" si="148"/>
        <v>0</v>
      </c>
      <c r="W1480">
        <f>IF(AND(P1480&gt;='World Hubbert'!$N$9,P1479&lt;'World Hubbert'!$N$9),'Data 1'!M1480,0)</f>
        <v>0</v>
      </c>
      <c r="X1480">
        <f>IF(AND(P1480&gt;='World Hubbert'!$P$9,P1479&lt;'World Hubbert'!$P$9),'Data 1'!M1480,0)</f>
        <v>0</v>
      </c>
    </row>
    <row r="1481" spans="13:24">
      <c r="M1481">
        <f t="shared" si="146"/>
        <v>1478</v>
      </c>
      <c r="N1481">
        <f>MAX('World Hubbert'!$N$17*(1-(M1481/'World Hubbert'!$N$18))*M1481,0)</f>
        <v>21.151822222222219</v>
      </c>
      <c r="O1481">
        <f t="shared" si="144"/>
        <v>4.7277250607250028E-2</v>
      </c>
      <c r="P1481">
        <f t="shared" si="145"/>
        <v>2019.1373640189017</v>
      </c>
      <c r="Q1481">
        <f t="shared" si="149"/>
        <v>2019</v>
      </c>
      <c r="R1481" s="25">
        <f t="shared" si="147"/>
        <v>21151.822222222218</v>
      </c>
      <c r="S1481" s="25">
        <f t="shared" si="148"/>
        <v>0</v>
      </c>
      <c r="W1481">
        <f>IF(AND(P1481&gt;='World Hubbert'!$N$9,P1480&lt;'World Hubbert'!$N$9),'Data 1'!M1481,0)</f>
        <v>0</v>
      </c>
      <c r="X1481">
        <f>IF(AND(P1481&gt;='World Hubbert'!$P$9,P1480&lt;'World Hubbert'!$P$9),'Data 1'!M1481,0)</f>
        <v>0</v>
      </c>
    </row>
    <row r="1482" spans="13:24">
      <c r="M1482">
        <f t="shared" si="146"/>
        <v>1479</v>
      </c>
      <c r="N1482">
        <f>MAX('World Hubbert'!$N$17*(1-(M1482/'World Hubbert'!$N$18))*M1482,0)</f>
        <v>21.1004</v>
      </c>
      <c r="O1482">
        <f t="shared" si="144"/>
        <v>4.7392466493526186E-2</v>
      </c>
      <c r="P1482">
        <f t="shared" si="145"/>
        <v>2019.1847564853952</v>
      </c>
      <c r="Q1482">
        <f t="shared" si="149"/>
        <v>2019</v>
      </c>
      <c r="R1482" s="25">
        <f t="shared" si="147"/>
        <v>21100.400000000001</v>
      </c>
      <c r="S1482" s="25">
        <f t="shared" si="148"/>
        <v>0</v>
      </c>
      <c r="W1482">
        <f>IF(AND(P1482&gt;='World Hubbert'!$N$9,P1481&lt;'World Hubbert'!$N$9),'Data 1'!M1482,0)</f>
        <v>0</v>
      </c>
      <c r="X1482">
        <f>IF(AND(P1482&gt;='World Hubbert'!$P$9,P1481&lt;'World Hubbert'!$P$9),'Data 1'!M1482,0)</f>
        <v>0</v>
      </c>
    </row>
    <row r="1483" spans="13:24">
      <c r="M1483">
        <f t="shared" si="146"/>
        <v>1480</v>
      </c>
      <c r="N1483">
        <f>MAX('World Hubbert'!$N$17*(1-(M1483/'World Hubbert'!$N$18))*M1483,0)</f>
        <v>21.048888888888893</v>
      </c>
      <c r="O1483">
        <f t="shared" si="144"/>
        <v>4.7508445945945936E-2</v>
      </c>
      <c r="P1483">
        <f t="shared" si="145"/>
        <v>2019.2322649313412</v>
      </c>
      <c r="Q1483">
        <f t="shared" si="149"/>
        <v>2019</v>
      </c>
      <c r="R1483" s="25">
        <f t="shared" si="147"/>
        <v>21048.888888888894</v>
      </c>
      <c r="S1483" s="25">
        <f t="shared" si="148"/>
        <v>0</v>
      </c>
      <c r="W1483">
        <f>IF(AND(P1483&gt;='World Hubbert'!$N$9,P1482&lt;'World Hubbert'!$N$9),'Data 1'!M1483,0)</f>
        <v>0</v>
      </c>
      <c r="X1483">
        <f>IF(AND(P1483&gt;='World Hubbert'!$P$9,P1482&lt;'World Hubbert'!$P$9),'Data 1'!M1483,0)</f>
        <v>0</v>
      </c>
    </row>
    <row r="1484" spans="13:24">
      <c r="M1484">
        <f t="shared" si="146"/>
        <v>1481</v>
      </c>
      <c r="N1484">
        <f>MAX('World Hubbert'!$N$17*(1-(M1484/'World Hubbert'!$N$18))*M1484,0)</f>
        <v>20.997288888888882</v>
      </c>
      <c r="O1484">
        <f t="shared" si="144"/>
        <v>4.7625196057057118E-2</v>
      </c>
      <c r="P1484">
        <f t="shared" si="145"/>
        <v>2019.2798901273982</v>
      </c>
      <c r="Q1484">
        <f t="shared" si="149"/>
        <v>2019</v>
      </c>
      <c r="R1484" s="25">
        <f t="shared" si="147"/>
        <v>20997.288888888881</v>
      </c>
      <c r="S1484" s="25">
        <f t="shared" si="148"/>
        <v>0</v>
      </c>
      <c r="W1484">
        <f>IF(AND(P1484&gt;='World Hubbert'!$N$9,P1483&lt;'World Hubbert'!$N$9),'Data 1'!M1484,0)</f>
        <v>0</v>
      </c>
      <c r="X1484">
        <f>IF(AND(P1484&gt;='World Hubbert'!$P$9,P1483&lt;'World Hubbert'!$P$9),'Data 1'!M1484,0)</f>
        <v>0</v>
      </c>
    </row>
    <row r="1485" spans="13:24">
      <c r="M1485">
        <f t="shared" si="146"/>
        <v>1482</v>
      </c>
      <c r="N1485">
        <f>MAX('World Hubbert'!$N$17*(1-(M1485/'World Hubbert'!$N$18))*M1485,0)</f>
        <v>20.945599999999995</v>
      </c>
      <c r="O1485">
        <f t="shared" si="144"/>
        <v>4.7742724008861058E-2</v>
      </c>
      <c r="P1485">
        <f t="shared" si="145"/>
        <v>2019.3276328514071</v>
      </c>
      <c r="Q1485">
        <f t="shared" si="149"/>
        <v>2019</v>
      </c>
      <c r="R1485" s="25">
        <f t="shared" si="147"/>
        <v>20945.599999999995</v>
      </c>
      <c r="S1485" s="25">
        <f t="shared" si="148"/>
        <v>0</v>
      </c>
      <c r="W1485">
        <f>IF(AND(P1485&gt;='World Hubbert'!$N$9,P1484&lt;'World Hubbert'!$N$9),'Data 1'!M1485,0)</f>
        <v>0</v>
      </c>
      <c r="X1485">
        <f>IF(AND(P1485&gt;='World Hubbert'!$P$9,P1484&lt;'World Hubbert'!$P$9),'Data 1'!M1485,0)</f>
        <v>0</v>
      </c>
    </row>
    <row r="1486" spans="13:24">
      <c r="M1486">
        <f t="shared" si="146"/>
        <v>1483</v>
      </c>
      <c r="N1486">
        <f>MAX('World Hubbert'!$N$17*(1-(M1486/'World Hubbert'!$N$18))*M1486,0)</f>
        <v>20.893822222222223</v>
      </c>
      <c r="O1486">
        <f t="shared" si="144"/>
        <v>4.7861037074222894E-2</v>
      </c>
      <c r="P1486">
        <f t="shared" si="145"/>
        <v>2019.3754938884813</v>
      </c>
      <c r="Q1486">
        <f t="shared" si="149"/>
        <v>2019</v>
      </c>
      <c r="R1486" s="25">
        <f t="shared" si="147"/>
        <v>20893.822222222221</v>
      </c>
      <c r="S1486" s="25">
        <f t="shared" si="148"/>
        <v>0</v>
      </c>
      <c r="W1486">
        <f>IF(AND(P1486&gt;='World Hubbert'!$N$9,P1485&lt;'World Hubbert'!$N$9),'Data 1'!M1486,0)</f>
        <v>0</v>
      </c>
      <c r="X1486">
        <f>IF(AND(P1486&gt;='World Hubbert'!$P$9,P1485&lt;'World Hubbert'!$P$9),'Data 1'!M1486,0)</f>
        <v>0</v>
      </c>
    </row>
    <row r="1487" spans="13:24">
      <c r="M1487">
        <f t="shared" si="146"/>
        <v>1484</v>
      </c>
      <c r="N1487">
        <f>MAX('World Hubbert'!$N$17*(1-(M1487/'World Hubbert'!$N$18))*M1487,0)</f>
        <v>20.841955555555558</v>
      </c>
      <c r="O1487">
        <f t="shared" si="144"/>
        <v>4.7980142618308366E-2</v>
      </c>
      <c r="P1487">
        <f t="shared" si="145"/>
        <v>2019.4234740310997</v>
      </c>
      <c r="Q1487">
        <f t="shared" si="149"/>
        <v>2019</v>
      </c>
      <c r="R1487" s="25">
        <f t="shared" si="147"/>
        <v>20841.955555555556</v>
      </c>
      <c r="S1487" s="25">
        <f t="shared" si="148"/>
        <v>0</v>
      </c>
      <c r="W1487">
        <f>IF(AND(P1487&gt;='World Hubbert'!$N$9,P1486&lt;'World Hubbert'!$N$9),'Data 1'!M1487,0)</f>
        <v>0</v>
      </c>
      <c r="X1487">
        <f>IF(AND(P1487&gt;='World Hubbert'!$P$9,P1486&lt;'World Hubbert'!$P$9),'Data 1'!M1487,0)</f>
        <v>0</v>
      </c>
    </row>
    <row r="1488" spans="13:24">
      <c r="M1488">
        <f t="shared" si="146"/>
        <v>1485</v>
      </c>
      <c r="N1488">
        <f>MAX('World Hubbert'!$N$17*(1-(M1488/'World Hubbert'!$N$18))*M1488,0)</f>
        <v>20.790000000000006</v>
      </c>
      <c r="O1488">
        <f t="shared" si="144"/>
        <v>4.8100048100048087E-2</v>
      </c>
      <c r="P1488">
        <f t="shared" si="145"/>
        <v>2019.4715740791996</v>
      </c>
      <c r="Q1488">
        <f t="shared" si="149"/>
        <v>2019</v>
      </c>
      <c r="R1488" s="25">
        <f t="shared" si="147"/>
        <v>20790.000000000007</v>
      </c>
      <c r="S1488" s="25">
        <f t="shared" si="148"/>
        <v>0</v>
      </c>
      <c r="W1488">
        <f>IF(AND(P1488&gt;='World Hubbert'!$N$9,P1487&lt;'World Hubbert'!$N$9),'Data 1'!M1488,0)</f>
        <v>0</v>
      </c>
      <c r="X1488">
        <f>IF(AND(P1488&gt;='World Hubbert'!$P$9,P1487&lt;'World Hubbert'!$P$9),'Data 1'!M1488,0)</f>
        <v>0</v>
      </c>
    </row>
    <row r="1489" spans="13:24">
      <c r="M1489">
        <f t="shared" si="146"/>
        <v>1486</v>
      </c>
      <c r="N1489">
        <f>MAX('World Hubbert'!$N$17*(1-(M1489/'World Hubbert'!$N$18))*M1489,0)</f>
        <v>20.737955555555551</v>
      </c>
      <c r="O1489">
        <f t="shared" si="144"/>
        <v>4.8220761073629895E-2</v>
      </c>
      <c r="P1489">
        <f t="shared" si="145"/>
        <v>2019.5197948402733</v>
      </c>
      <c r="Q1489">
        <f t="shared" si="149"/>
        <v>2019</v>
      </c>
      <c r="R1489" s="25">
        <f t="shared" si="147"/>
        <v>20737.955555555553</v>
      </c>
      <c r="S1489" s="25">
        <f t="shared" si="148"/>
        <v>0</v>
      </c>
      <c r="W1489">
        <f>IF(AND(P1489&gt;='World Hubbert'!$N$9,P1488&lt;'World Hubbert'!$N$9),'Data 1'!M1489,0)</f>
        <v>0</v>
      </c>
      <c r="X1489">
        <f>IF(AND(P1489&gt;='World Hubbert'!$P$9,P1488&lt;'World Hubbert'!$P$9),'Data 1'!M1489,0)</f>
        <v>0</v>
      </c>
    </row>
    <row r="1490" spans="13:24">
      <c r="M1490">
        <f t="shared" si="146"/>
        <v>1487</v>
      </c>
      <c r="N1490">
        <f>MAX('World Hubbert'!$N$17*(1-(M1490/'World Hubbert'!$N$18))*M1490,0)</f>
        <v>20.685822222222221</v>
      </c>
      <c r="O1490">
        <f t="shared" si="144"/>
        <v>4.8342289190019573E-2</v>
      </c>
      <c r="P1490">
        <f t="shared" si="145"/>
        <v>2019.5681371294634</v>
      </c>
      <c r="Q1490">
        <f t="shared" si="149"/>
        <v>2019</v>
      </c>
      <c r="R1490" s="25">
        <f t="shared" si="147"/>
        <v>20685.822222222221</v>
      </c>
      <c r="S1490" s="25">
        <f t="shared" si="148"/>
        <v>0</v>
      </c>
      <c r="W1490">
        <f>IF(AND(P1490&gt;='World Hubbert'!$N$9,P1489&lt;'World Hubbert'!$N$9),'Data 1'!M1490,0)</f>
        <v>0</v>
      </c>
      <c r="X1490">
        <f>IF(AND(P1490&gt;='World Hubbert'!$P$9,P1489&lt;'World Hubbert'!$P$9),'Data 1'!M1490,0)</f>
        <v>0</v>
      </c>
    </row>
    <row r="1491" spans="13:24">
      <c r="M1491">
        <f t="shared" si="146"/>
        <v>1488</v>
      </c>
      <c r="N1491">
        <f>MAX('World Hubbert'!$N$17*(1-(M1491/'World Hubbert'!$N$18))*M1491,0)</f>
        <v>20.633600000000001</v>
      </c>
      <c r="O1491">
        <f t="shared" si="144"/>
        <v>4.8464640198511162E-2</v>
      </c>
      <c r="P1491">
        <f t="shared" si="145"/>
        <v>2019.6166017696619</v>
      </c>
      <c r="Q1491">
        <f t="shared" si="149"/>
        <v>2019</v>
      </c>
      <c r="R1491" s="25">
        <f t="shared" si="147"/>
        <v>20633.600000000002</v>
      </c>
      <c r="S1491" s="25">
        <f t="shared" si="148"/>
        <v>0</v>
      </c>
      <c r="W1491">
        <f>IF(AND(P1491&gt;='World Hubbert'!$N$9,P1490&lt;'World Hubbert'!$N$9),'Data 1'!M1491,0)</f>
        <v>0</v>
      </c>
      <c r="X1491">
        <f>IF(AND(P1491&gt;='World Hubbert'!$P$9,P1490&lt;'World Hubbert'!$P$9),'Data 1'!M1491,0)</f>
        <v>0</v>
      </c>
    </row>
    <row r="1492" spans="13:24">
      <c r="M1492">
        <f t="shared" si="146"/>
        <v>1489</v>
      </c>
      <c r="N1492">
        <f>MAX('World Hubbert'!$N$17*(1-(M1492/'World Hubbert'!$N$18))*M1492,0)</f>
        <v>20.581288888888892</v>
      </c>
      <c r="O1492">
        <f t="shared" si="144"/>
        <v>4.8587821948306867E-2</v>
      </c>
      <c r="P1492">
        <f t="shared" si="145"/>
        <v>2019.6651895916102</v>
      </c>
      <c r="Q1492">
        <f t="shared" si="149"/>
        <v>2019</v>
      </c>
      <c r="R1492" s="25">
        <f t="shared" si="147"/>
        <v>20581.288888888892</v>
      </c>
      <c r="S1492" s="25">
        <f t="shared" si="148"/>
        <v>0</v>
      </c>
      <c r="W1492">
        <f>IF(AND(P1492&gt;='World Hubbert'!$N$9,P1491&lt;'World Hubbert'!$N$9),'Data 1'!M1492,0)</f>
        <v>0</v>
      </c>
      <c r="X1492">
        <f>IF(AND(P1492&gt;='World Hubbert'!$P$9,P1491&lt;'World Hubbert'!$P$9),'Data 1'!M1492,0)</f>
        <v>0</v>
      </c>
    </row>
    <row r="1493" spans="13:24">
      <c r="M1493">
        <f t="shared" si="146"/>
        <v>1490</v>
      </c>
      <c r="N1493">
        <f>MAX('World Hubbert'!$N$17*(1-(M1493/'World Hubbert'!$N$18))*M1493,0)</f>
        <v>20.528888888888897</v>
      </c>
      <c r="O1493">
        <f t="shared" ref="O1493:O1556" si="150">IF(N1493&gt;0,1/N1493,0)</f>
        <v>4.8711842390127713E-2</v>
      </c>
      <c r="P1493">
        <f t="shared" ref="P1493:P1556" si="151">P1492+O1493</f>
        <v>2019.7139014340003</v>
      </c>
      <c r="Q1493">
        <f t="shared" si="149"/>
        <v>2019</v>
      </c>
      <c r="R1493" s="25">
        <f t="shared" si="147"/>
        <v>20528.888888888898</v>
      </c>
      <c r="S1493" s="25">
        <f t="shared" si="148"/>
        <v>0</v>
      </c>
      <c r="W1493">
        <f>IF(AND(P1493&gt;='World Hubbert'!$N$9,P1492&lt;'World Hubbert'!$N$9),'Data 1'!M1493,0)</f>
        <v>0</v>
      </c>
      <c r="X1493">
        <f>IF(AND(P1493&gt;='World Hubbert'!$P$9,P1492&lt;'World Hubbert'!$P$9),'Data 1'!M1493,0)</f>
        <v>0</v>
      </c>
    </row>
    <row r="1494" spans="13:24">
      <c r="M1494">
        <f t="shared" si="146"/>
        <v>1491</v>
      </c>
      <c r="N1494">
        <f>MAX('World Hubbert'!$N$17*(1-(M1494/'World Hubbert'!$N$18))*M1494,0)</f>
        <v>20.476399999999998</v>
      </c>
      <c r="O1494">
        <f t="shared" si="150"/>
        <v>4.8836709577855485E-2</v>
      </c>
      <c r="P1494">
        <f t="shared" si="151"/>
        <v>2019.7627381435782</v>
      </c>
      <c r="Q1494">
        <f t="shared" si="149"/>
        <v>2019</v>
      </c>
      <c r="R1494" s="25">
        <f t="shared" si="147"/>
        <v>20476.399999999998</v>
      </c>
      <c r="S1494" s="25">
        <f t="shared" si="148"/>
        <v>0</v>
      </c>
      <c r="W1494">
        <f>IF(AND(P1494&gt;='World Hubbert'!$N$9,P1493&lt;'World Hubbert'!$N$9),'Data 1'!M1494,0)</f>
        <v>0</v>
      </c>
      <c r="X1494">
        <f>IF(AND(P1494&gt;='World Hubbert'!$P$9,P1493&lt;'World Hubbert'!$P$9),'Data 1'!M1494,0)</f>
        <v>0</v>
      </c>
    </row>
    <row r="1495" spans="13:24">
      <c r="M1495">
        <f t="shared" si="146"/>
        <v>1492</v>
      </c>
      <c r="N1495">
        <f>MAX('World Hubbert'!$N$17*(1-(M1495/'World Hubbert'!$N$18))*M1495,0)</f>
        <v>20.423822222222224</v>
      </c>
      <c r="O1495">
        <f t="shared" si="150"/>
        <v>4.8962431670206467E-2</v>
      </c>
      <c r="P1495">
        <f t="shared" si="151"/>
        <v>2019.8117005752483</v>
      </c>
      <c r="Q1495">
        <f t="shared" si="149"/>
        <v>2019</v>
      </c>
      <c r="R1495" s="25">
        <f t="shared" si="147"/>
        <v>20423.822222222225</v>
      </c>
      <c r="S1495" s="25">
        <f t="shared" si="148"/>
        <v>0</v>
      </c>
      <c r="W1495">
        <f>IF(AND(P1495&gt;='World Hubbert'!$N$9,P1494&lt;'World Hubbert'!$N$9),'Data 1'!M1495,0)</f>
        <v>0</v>
      </c>
      <c r="X1495">
        <f>IF(AND(P1495&gt;='World Hubbert'!$P$9,P1494&lt;'World Hubbert'!$P$9),'Data 1'!M1495,0)</f>
        <v>0</v>
      </c>
    </row>
    <row r="1496" spans="13:24">
      <c r="M1496">
        <f t="shared" si="146"/>
        <v>1493</v>
      </c>
      <c r="N1496">
        <f>MAX('World Hubbert'!$N$17*(1-(M1496/'World Hubbert'!$N$18))*M1496,0)</f>
        <v>20.371155555555557</v>
      </c>
      <c r="O1496">
        <f t="shared" si="150"/>
        <v>4.9089016932438237E-2</v>
      </c>
      <c r="P1496">
        <f t="shared" si="151"/>
        <v>2019.8607895921807</v>
      </c>
      <c r="Q1496">
        <f t="shared" si="149"/>
        <v>2019</v>
      </c>
      <c r="R1496" s="25">
        <f t="shared" si="147"/>
        <v>20371.155555555557</v>
      </c>
      <c r="S1496" s="25">
        <f t="shared" si="148"/>
        <v>0</v>
      </c>
      <c r="W1496">
        <f>IF(AND(P1496&gt;='World Hubbert'!$N$9,P1495&lt;'World Hubbert'!$N$9),'Data 1'!M1496,0)</f>
        <v>0</v>
      </c>
      <c r="X1496">
        <f>IF(AND(P1496&gt;='World Hubbert'!$P$9,P1495&lt;'World Hubbert'!$P$9),'Data 1'!M1496,0)</f>
        <v>0</v>
      </c>
    </row>
    <row r="1497" spans="13:24">
      <c r="M1497">
        <f t="shared" si="146"/>
        <v>1494</v>
      </c>
      <c r="N1497">
        <f>MAX('World Hubbert'!$N$17*(1-(M1497/'World Hubbert'!$N$18))*M1497,0)</f>
        <v>20.318400000000004</v>
      </c>
      <c r="O1497">
        <f t="shared" si="150"/>
        <v>4.9216473738089607E-2</v>
      </c>
      <c r="P1497">
        <f t="shared" si="151"/>
        <v>2019.9100060659189</v>
      </c>
      <c r="Q1497">
        <f t="shared" si="149"/>
        <v>2019</v>
      </c>
      <c r="R1497" s="25">
        <f t="shared" si="147"/>
        <v>20318.400000000005</v>
      </c>
      <c r="S1497" s="25">
        <f t="shared" si="148"/>
        <v>0</v>
      </c>
      <c r="W1497">
        <f>IF(AND(P1497&gt;='World Hubbert'!$N$9,P1496&lt;'World Hubbert'!$N$9),'Data 1'!M1497,0)</f>
        <v>0</v>
      </c>
      <c r="X1497">
        <f>IF(AND(P1497&gt;='World Hubbert'!$P$9,P1496&lt;'World Hubbert'!$P$9),'Data 1'!M1497,0)</f>
        <v>0</v>
      </c>
    </row>
    <row r="1498" spans="13:24">
      <c r="M1498">
        <f t="shared" si="146"/>
        <v>1495</v>
      </c>
      <c r="N1498">
        <f>MAX('World Hubbert'!$N$17*(1-(M1498/'World Hubbert'!$N$18))*M1498,0)</f>
        <v>20.265555555555551</v>
      </c>
      <c r="O1498">
        <f t="shared" si="150"/>
        <v>4.9344810570754988E-2</v>
      </c>
      <c r="P1498">
        <f t="shared" si="151"/>
        <v>2019.9593508764897</v>
      </c>
      <c r="Q1498">
        <f t="shared" si="149"/>
        <v>2019</v>
      </c>
      <c r="R1498" s="25">
        <f t="shared" si="147"/>
        <v>20265.555555555551</v>
      </c>
      <c r="S1498" s="25">
        <f t="shared" si="148"/>
        <v>0</v>
      </c>
      <c r="W1498">
        <f>IF(AND(P1498&gt;='World Hubbert'!$N$9,P1497&lt;'World Hubbert'!$N$9),'Data 1'!M1498,0)</f>
        <v>0</v>
      </c>
      <c r="X1498">
        <f>IF(AND(P1498&gt;='World Hubbert'!$P$9,P1497&lt;'World Hubbert'!$P$9),'Data 1'!M1498,0)</f>
        <v>0</v>
      </c>
    </row>
    <row r="1499" spans="13:24">
      <c r="M1499">
        <f t="shared" si="146"/>
        <v>1496</v>
      </c>
      <c r="N1499">
        <f>MAX('World Hubbert'!$N$17*(1-(M1499/'World Hubbert'!$N$18))*M1499,0)</f>
        <v>20.212622222222219</v>
      </c>
      <c r="O1499">
        <f t="shared" si="150"/>
        <v>4.947403602589362E-2</v>
      </c>
      <c r="P1499">
        <f t="shared" si="151"/>
        <v>2020.0088249125156</v>
      </c>
      <c r="Q1499">
        <f t="shared" si="149"/>
        <v>2020</v>
      </c>
      <c r="R1499" s="25">
        <f t="shared" si="147"/>
        <v>20212.62222222222</v>
      </c>
      <c r="S1499" s="25">
        <f t="shared" si="148"/>
        <v>0</v>
      </c>
      <c r="W1499">
        <f>IF(AND(P1499&gt;='World Hubbert'!$N$9,P1498&lt;'World Hubbert'!$N$9),'Data 1'!M1499,0)</f>
        <v>0</v>
      </c>
      <c r="X1499">
        <f>IF(AND(P1499&gt;='World Hubbert'!$P$9,P1498&lt;'World Hubbert'!$P$9),'Data 1'!M1499,0)</f>
        <v>0</v>
      </c>
    </row>
    <row r="1500" spans="13:24">
      <c r="M1500">
        <f t="shared" si="146"/>
        <v>1497</v>
      </c>
      <c r="N1500">
        <f>MAX('World Hubbert'!$N$17*(1-(M1500/'World Hubbert'!$N$18))*M1500,0)</f>
        <v>20.159600000000001</v>
      </c>
      <c r="O1500">
        <f t="shared" si="150"/>
        <v>4.9604158812674853E-2</v>
      </c>
      <c r="P1500">
        <f t="shared" si="151"/>
        <v>2020.0584290713282</v>
      </c>
      <c r="Q1500">
        <f t="shared" si="149"/>
        <v>2020</v>
      </c>
      <c r="R1500" s="25">
        <f t="shared" si="147"/>
        <v>20159.600000000002</v>
      </c>
      <c r="S1500" s="25">
        <f t="shared" si="148"/>
        <v>0</v>
      </c>
      <c r="W1500">
        <f>IF(AND(P1500&gt;='World Hubbert'!$N$9,P1499&lt;'World Hubbert'!$N$9),'Data 1'!M1500,0)</f>
        <v>0</v>
      </c>
      <c r="X1500">
        <f>IF(AND(P1500&gt;='World Hubbert'!$P$9,P1499&lt;'World Hubbert'!$P$9),'Data 1'!M1500,0)</f>
        <v>0</v>
      </c>
    </row>
    <row r="1501" spans="13:24">
      <c r="M1501">
        <f t="shared" si="146"/>
        <v>1498</v>
      </c>
      <c r="N1501">
        <f>MAX('World Hubbert'!$N$17*(1-(M1501/'World Hubbert'!$N$18))*M1501,0)</f>
        <v>20.10648888888889</v>
      </c>
      <c r="O1501">
        <f t="shared" si="150"/>
        <v>4.973518775585991E-2</v>
      </c>
      <c r="P1501">
        <f t="shared" si="151"/>
        <v>2020.1081642590841</v>
      </c>
      <c r="Q1501">
        <f t="shared" si="149"/>
        <v>2020</v>
      </c>
      <c r="R1501" s="25">
        <f t="shared" si="147"/>
        <v>20106.488888888889</v>
      </c>
      <c r="S1501" s="25">
        <f t="shared" si="148"/>
        <v>0</v>
      </c>
      <c r="W1501">
        <f>IF(AND(P1501&gt;='World Hubbert'!$N$9,P1500&lt;'World Hubbert'!$N$9),'Data 1'!M1501,0)</f>
        <v>0</v>
      </c>
      <c r="X1501">
        <f>IF(AND(P1501&gt;='World Hubbert'!$P$9,P1500&lt;'World Hubbert'!$P$9),'Data 1'!M1501,0)</f>
        <v>0</v>
      </c>
    </row>
    <row r="1502" spans="13:24">
      <c r="M1502">
        <f t="shared" si="146"/>
        <v>1499</v>
      </c>
      <c r="N1502">
        <f>MAX('World Hubbert'!$N$17*(1-(M1502/'World Hubbert'!$N$18))*M1502,0)</f>
        <v>20.053288888888893</v>
      </c>
      <c r="O1502">
        <f t="shared" si="150"/>
        <v>4.9867131797721169E-2</v>
      </c>
      <c r="P1502">
        <f t="shared" si="151"/>
        <v>2020.1580313908819</v>
      </c>
      <c r="Q1502">
        <f t="shared" si="149"/>
        <v>2020</v>
      </c>
      <c r="R1502" s="25">
        <f t="shared" si="147"/>
        <v>20053.288888888892</v>
      </c>
      <c r="S1502" s="25">
        <f t="shared" si="148"/>
        <v>0</v>
      </c>
      <c r="W1502">
        <f>IF(AND(P1502&gt;='World Hubbert'!$N$9,P1501&lt;'World Hubbert'!$N$9),'Data 1'!M1502,0)</f>
        <v>0</v>
      </c>
      <c r="X1502">
        <f>IF(AND(P1502&gt;='World Hubbert'!$P$9,P1501&lt;'World Hubbert'!$P$9),'Data 1'!M1502,0)</f>
        <v>0</v>
      </c>
    </row>
    <row r="1503" spans="13:24">
      <c r="M1503">
        <f t="shared" si="146"/>
        <v>1500</v>
      </c>
      <c r="N1503">
        <f>MAX('World Hubbert'!$N$17*(1-(M1503/'World Hubbert'!$N$18))*M1503,0)</f>
        <v>19.999999999999996</v>
      </c>
      <c r="O1503">
        <f t="shared" si="150"/>
        <v>5.000000000000001E-2</v>
      </c>
      <c r="P1503">
        <f t="shared" si="151"/>
        <v>2020.2080313908818</v>
      </c>
      <c r="Q1503">
        <f t="shared" si="149"/>
        <v>2020</v>
      </c>
      <c r="R1503" s="25">
        <f t="shared" si="147"/>
        <v>19999.999999999996</v>
      </c>
      <c r="S1503" s="25">
        <f t="shared" si="148"/>
        <v>0</v>
      </c>
      <c r="W1503">
        <f>IF(AND(P1503&gt;='World Hubbert'!$N$9,P1502&lt;'World Hubbert'!$N$9),'Data 1'!M1503,0)</f>
        <v>0</v>
      </c>
      <c r="X1503">
        <f>IF(AND(P1503&gt;='World Hubbert'!$P$9,P1502&lt;'World Hubbert'!$P$9),'Data 1'!M1503,0)</f>
        <v>0</v>
      </c>
    </row>
    <row r="1504" spans="13:24">
      <c r="M1504">
        <f t="shared" si="146"/>
        <v>1501</v>
      </c>
      <c r="N1504">
        <f>MAX('World Hubbert'!$N$17*(1-(M1504/'World Hubbert'!$N$18))*M1504,0)</f>
        <v>19.946622222222221</v>
      </c>
      <c r="O1504">
        <f t="shared" si="150"/>
        <v>5.0133801545903627E-2</v>
      </c>
      <c r="P1504">
        <f t="shared" si="151"/>
        <v>2020.2581651924277</v>
      </c>
      <c r="Q1504">
        <f t="shared" si="149"/>
        <v>2020</v>
      </c>
      <c r="R1504" s="25">
        <f t="shared" si="147"/>
        <v>19946.62222222222</v>
      </c>
      <c r="S1504" s="25">
        <f t="shared" si="148"/>
        <v>0</v>
      </c>
      <c r="W1504">
        <f>IF(AND(P1504&gt;='World Hubbert'!$N$9,P1503&lt;'World Hubbert'!$N$9),'Data 1'!M1504,0)</f>
        <v>0</v>
      </c>
      <c r="X1504">
        <f>IF(AND(P1504&gt;='World Hubbert'!$P$9,P1503&lt;'World Hubbert'!$P$9),'Data 1'!M1504,0)</f>
        <v>0</v>
      </c>
    </row>
    <row r="1505" spans="13:24">
      <c r="M1505">
        <f t="shared" si="146"/>
        <v>1502</v>
      </c>
      <c r="N1505">
        <f>MAX('World Hubbert'!$N$17*(1-(M1505/'World Hubbert'!$N$18))*M1505,0)</f>
        <v>19.893155555555559</v>
      </c>
      <c r="O1505">
        <f t="shared" si="150"/>
        <v>5.0268545742142456E-2</v>
      </c>
      <c r="P1505">
        <f t="shared" si="151"/>
        <v>2020.3084337381699</v>
      </c>
      <c r="Q1505">
        <f t="shared" si="149"/>
        <v>2020</v>
      </c>
      <c r="R1505" s="25">
        <f t="shared" si="147"/>
        <v>19893.155555555561</v>
      </c>
      <c r="S1505" s="25">
        <f t="shared" si="148"/>
        <v>0</v>
      </c>
      <c r="W1505">
        <f>IF(AND(P1505&gt;='World Hubbert'!$N$9,P1504&lt;'World Hubbert'!$N$9),'Data 1'!M1505,0)</f>
        <v>0</v>
      </c>
      <c r="X1505">
        <f>IF(AND(P1505&gt;='World Hubbert'!$P$9,P1504&lt;'World Hubbert'!$P$9),'Data 1'!M1505,0)</f>
        <v>0</v>
      </c>
    </row>
    <row r="1506" spans="13:24">
      <c r="M1506">
        <f t="shared" si="146"/>
        <v>1503</v>
      </c>
      <c r="N1506">
        <f>MAX('World Hubbert'!$N$17*(1-(M1506/'World Hubbert'!$N$18))*M1506,0)</f>
        <v>19.839600000000004</v>
      </c>
      <c r="O1506">
        <f t="shared" si="150"/>
        <v>5.0404242021008475E-2</v>
      </c>
      <c r="P1506">
        <f t="shared" si="151"/>
        <v>2020.3588379801909</v>
      </c>
      <c r="Q1506">
        <f t="shared" si="149"/>
        <v>2020</v>
      </c>
      <c r="R1506" s="25">
        <f t="shared" si="147"/>
        <v>19839.600000000006</v>
      </c>
      <c r="S1506" s="25">
        <f t="shared" si="148"/>
        <v>0</v>
      </c>
      <c r="W1506">
        <f>IF(AND(P1506&gt;='World Hubbert'!$N$9,P1505&lt;'World Hubbert'!$N$9),'Data 1'!M1506,0)</f>
        <v>0</v>
      </c>
      <c r="X1506">
        <f>IF(AND(P1506&gt;='World Hubbert'!$P$9,P1505&lt;'World Hubbert'!$P$9),'Data 1'!M1506,0)</f>
        <v>0</v>
      </c>
    </row>
    <row r="1507" spans="13:24">
      <c r="M1507">
        <f t="shared" si="146"/>
        <v>1504</v>
      </c>
      <c r="N1507">
        <f>MAX('World Hubbert'!$N$17*(1-(M1507/'World Hubbert'!$N$18))*M1507,0)</f>
        <v>19.78595555555555</v>
      </c>
      <c r="O1507">
        <f t="shared" si="150"/>
        <v>5.05408999424957E-2</v>
      </c>
      <c r="P1507">
        <f t="shared" si="151"/>
        <v>2020.4093788801333</v>
      </c>
      <c r="Q1507">
        <f t="shared" si="149"/>
        <v>2020</v>
      </c>
      <c r="R1507" s="25">
        <f t="shared" si="147"/>
        <v>19785.955555555549</v>
      </c>
      <c r="S1507" s="25">
        <f t="shared" si="148"/>
        <v>0</v>
      </c>
      <c r="W1507">
        <f>IF(AND(P1507&gt;='World Hubbert'!$N$9,P1506&lt;'World Hubbert'!$N$9),'Data 1'!M1507,0)</f>
        <v>0</v>
      </c>
      <c r="X1507">
        <f>IF(AND(P1507&gt;='World Hubbert'!$P$9,P1506&lt;'World Hubbert'!$P$9),'Data 1'!M1507,0)</f>
        <v>0</v>
      </c>
    </row>
    <row r="1508" spans="13:24">
      <c r="M1508">
        <f t="shared" si="146"/>
        <v>1505</v>
      </c>
      <c r="N1508">
        <f>MAX('World Hubbert'!$N$17*(1-(M1508/'World Hubbert'!$N$18))*M1508,0)</f>
        <v>19.732222222222219</v>
      </c>
      <c r="O1508">
        <f t="shared" si="150"/>
        <v>5.0678529196463769E-2</v>
      </c>
      <c r="P1508">
        <f t="shared" si="151"/>
        <v>2020.4600574093297</v>
      </c>
      <c r="Q1508">
        <f t="shared" si="149"/>
        <v>2020</v>
      </c>
      <c r="R1508" s="25">
        <f t="shared" si="147"/>
        <v>19732.222222222219</v>
      </c>
      <c r="S1508" s="25">
        <f t="shared" si="148"/>
        <v>0</v>
      </c>
      <c r="W1508">
        <f>IF(AND(P1508&gt;='World Hubbert'!$N$9,P1507&lt;'World Hubbert'!$N$9),'Data 1'!M1508,0)</f>
        <v>0</v>
      </c>
      <c r="X1508">
        <f>IF(AND(P1508&gt;='World Hubbert'!$P$9,P1507&lt;'World Hubbert'!$P$9),'Data 1'!M1508,0)</f>
        <v>0</v>
      </c>
    </row>
    <row r="1509" spans="13:24">
      <c r="M1509">
        <f t="shared" si="146"/>
        <v>1506</v>
      </c>
      <c r="N1509">
        <f>MAX('World Hubbert'!$N$17*(1-(M1509/'World Hubbert'!$N$18))*M1509,0)</f>
        <v>19.6784</v>
      </c>
      <c r="O1509">
        <f t="shared" si="150"/>
        <v>5.0817139604845921E-2</v>
      </c>
      <c r="P1509">
        <f t="shared" si="151"/>
        <v>2020.5108745489345</v>
      </c>
      <c r="Q1509">
        <f t="shared" si="149"/>
        <v>2020</v>
      </c>
      <c r="R1509" s="25">
        <f t="shared" si="147"/>
        <v>19678.400000000001</v>
      </c>
      <c r="S1509" s="25">
        <f t="shared" si="148"/>
        <v>0</v>
      </c>
      <c r="W1509">
        <f>IF(AND(P1509&gt;='World Hubbert'!$N$9,P1508&lt;'World Hubbert'!$N$9),'Data 1'!M1509,0)</f>
        <v>0</v>
      </c>
      <c r="X1509">
        <f>IF(AND(P1509&gt;='World Hubbert'!$P$9,P1508&lt;'World Hubbert'!$P$9),'Data 1'!M1509,0)</f>
        <v>0</v>
      </c>
    </row>
    <row r="1510" spans="13:24">
      <c r="M1510">
        <f t="shared" si="146"/>
        <v>1507</v>
      </c>
      <c r="N1510">
        <f>MAX('World Hubbert'!$N$17*(1-(M1510/'World Hubbert'!$N$18))*M1510,0)</f>
        <v>19.624488888888894</v>
      </c>
      <c r="O1510">
        <f t="shared" si="150"/>
        <v>5.0956741123901868E-2</v>
      </c>
      <c r="P1510">
        <f t="shared" si="151"/>
        <v>2020.5618312900583</v>
      </c>
      <c r="Q1510">
        <f t="shared" si="149"/>
        <v>2020</v>
      </c>
      <c r="R1510" s="25">
        <f t="shared" si="147"/>
        <v>19624.488888888893</v>
      </c>
      <c r="S1510" s="25">
        <f t="shared" si="148"/>
        <v>0</v>
      </c>
      <c r="W1510">
        <f>IF(AND(P1510&gt;='World Hubbert'!$N$9,P1509&lt;'World Hubbert'!$N$9),'Data 1'!M1510,0)</f>
        <v>0</v>
      </c>
      <c r="X1510">
        <f>IF(AND(P1510&gt;='World Hubbert'!$P$9,P1509&lt;'World Hubbert'!$P$9),'Data 1'!M1510,0)</f>
        <v>0</v>
      </c>
    </row>
    <row r="1511" spans="13:24">
      <c r="M1511">
        <f t="shared" si="146"/>
        <v>1508</v>
      </c>
      <c r="N1511">
        <f>MAX('World Hubbert'!$N$17*(1-(M1511/'World Hubbert'!$N$18))*M1511,0)</f>
        <v>19.570488888888896</v>
      </c>
      <c r="O1511">
        <f t="shared" si="150"/>
        <v>5.1097343846517186E-2</v>
      </c>
      <c r="P1511">
        <f t="shared" si="151"/>
        <v>2020.6129286339049</v>
      </c>
      <c r="Q1511">
        <f t="shared" si="149"/>
        <v>2020</v>
      </c>
      <c r="R1511" s="25">
        <f t="shared" si="147"/>
        <v>19570.488888888896</v>
      </c>
      <c r="S1511" s="25">
        <f t="shared" si="148"/>
        <v>0</v>
      </c>
      <c r="W1511">
        <f>IF(AND(P1511&gt;='World Hubbert'!$N$9,P1510&lt;'World Hubbert'!$N$9),'Data 1'!M1511,0)</f>
        <v>0</v>
      </c>
      <c r="X1511">
        <f>IF(AND(P1511&gt;='World Hubbert'!$P$9,P1510&lt;'World Hubbert'!$P$9),'Data 1'!M1511,0)</f>
        <v>0</v>
      </c>
    </row>
    <row r="1512" spans="13:24">
      <c r="M1512">
        <f t="shared" si="146"/>
        <v>1509</v>
      </c>
      <c r="N1512">
        <f>MAX('World Hubbert'!$N$17*(1-(M1512/'World Hubbert'!$N$18))*M1512,0)</f>
        <v>19.516399999999994</v>
      </c>
      <c r="O1512">
        <f t="shared" si="150"/>
        <v>5.1238958004550035E-2</v>
      </c>
      <c r="P1512">
        <f t="shared" si="151"/>
        <v>2020.6641675919095</v>
      </c>
      <c r="Q1512">
        <f t="shared" si="149"/>
        <v>2020</v>
      </c>
      <c r="R1512" s="25">
        <f t="shared" si="147"/>
        <v>19516.399999999994</v>
      </c>
      <c r="S1512" s="25">
        <f t="shared" si="148"/>
        <v>0</v>
      </c>
      <c r="W1512">
        <f>IF(AND(P1512&gt;='World Hubbert'!$N$9,P1511&lt;'World Hubbert'!$N$9),'Data 1'!M1512,0)</f>
        <v>0</v>
      </c>
      <c r="X1512">
        <f>IF(AND(P1512&gt;='World Hubbert'!$P$9,P1511&lt;'World Hubbert'!$P$9),'Data 1'!M1512,0)</f>
        <v>0</v>
      </c>
    </row>
    <row r="1513" spans="13:24">
      <c r="M1513">
        <f t="shared" si="146"/>
        <v>1510</v>
      </c>
      <c r="N1513">
        <f>MAX('World Hubbert'!$N$17*(1-(M1513/'World Hubbert'!$N$18))*M1513,0)</f>
        <v>19.46222222222222</v>
      </c>
      <c r="O1513">
        <f t="shared" si="150"/>
        <v>5.1381593971226311E-2</v>
      </c>
      <c r="P1513">
        <f t="shared" si="151"/>
        <v>2020.7155491858807</v>
      </c>
      <c r="Q1513">
        <f t="shared" si="149"/>
        <v>2020</v>
      </c>
      <c r="R1513" s="25">
        <f t="shared" si="147"/>
        <v>19462.222222222219</v>
      </c>
      <c r="S1513" s="25">
        <f t="shared" si="148"/>
        <v>0</v>
      </c>
      <c r="W1513">
        <f>IF(AND(P1513&gt;='World Hubbert'!$N$9,P1512&lt;'World Hubbert'!$N$9),'Data 1'!M1513,0)</f>
        <v>0</v>
      </c>
      <c r="X1513">
        <f>IF(AND(P1513&gt;='World Hubbert'!$P$9,P1512&lt;'World Hubbert'!$P$9),'Data 1'!M1513,0)</f>
        <v>0</v>
      </c>
    </row>
    <row r="1514" spans="13:24">
      <c r="M1514">
        <f t="shared" si="146"/>
        <v>1511</v>
      </c>
      <c r="N1514">
        <f>MAX('World Hubbert'!$N$17*(1-(M1514/'World Hubbert'!$N$18))*M1514,0)</f>
        <v>19.407955555555557</v>
      </c>
      <c r="O1514">
        <f t="shared" si="150"/>
        <v>5.152526226358492E-2</v>
      </c>
      <c r="P1514">
        <f t="shared" si="151"/>
        <v>2020.7670744481443</v>
      </c>
      <c r="Q1514">
        <f t="shared" si="149"/>
        <v>2020</v>
      </c>
      <c r="R1514" s="25">
        <f t="shared" si="147"/>
        <v>19407.955555555556</v>
      </c>
      <c r="S1514" s="25">
        <f t="shared" si="148"/>
        <v>0</v>
      </c>
      <c r="W1514">
        <f>IF(AND(P1514&gt;='World Hubbert'!$N$9,P1513&lt;'World Hubbert'!$N$9),'Data 1'!M1514,0)</f>
        <v>0</v>
      </c>
      <c r="X1514">
        <f>IF(AND(P1514&gt;='World Hubbert'!$P$9,P1513&lt;'World Hubbert'!$P$9),'Data 1'!M1514,0)</f>
        <v>0</v>
      </c>
    </row>
    <row r="1515" spans="13:24">
      <c r="M1515">
        <f t="shared" si="146"/>
        <v>1512</v>
      </c>
      <c r="N1515">
        <f>MAX('World Hubbert'!$N$17*(1-(M1515/'World Hubbert'!$N$18))*M1515,0)</f>
        <v>19.353600000000004</v>
      </c>
      <c r="O1515">
        <f t="shared" si="150"/>
        <v>5.1669973544973533E-2</v>
      </c>
      <c r="P1515">
        <f t="shared" si="151"/>
        <v>2020.8187444216892</v>
      </c>
      <c r="Q1515">
        <f t="shared" si="149"/>
        <v>2020</v>
      </c>
      <c r="R1515" s="25">
        <f t="shared" si="147"/>
        <v>19353.600000000002</v>
      </c>
      <c r="S1515" s="25">
        <f t="shared" si="148"/>
        <v>0</v>
      </c>
      <c r="W1515">
        <f>IF(AND(P1515&gt;='World Hubbert'!$N$9,P1514&lt;'World Hubbert'!$N$9),'Data 1'!M1515,0)</f>
        <v>0</v>
      </c>
      <c r="X1515">
        <f>IF(AND(P1515&gt;='World Hubbert'!$P$9,P1514&lt;'World Hubbert'!$P$9),'Data 1'!M1515,0)</f>
        <v>0</v>
      </c>
    </row>
    <row r="1516" spans="13:24">
      <c r="M1516">
        <f t="shared" si="146"/>
        <v>1513</v>
      </c>
      <c r="N1516">
        <f>MAX('World Hubbert'!$N$17*(1-(M1516/'World Hubbert'!$N$18))*M1516,0)</f>
        <v>19.299155555555561</v>
      </c>
      <c r="O1516">
        <f t="shared" si="150"/>
        <v>5.1815738627596815E-2</v>
      </c>
      <c r="P1516">
        <f t="shared" si="151"/>
        <v>2020.8705601603167</v>
      </c>
      <c r="Q1516">
        <f t="shared" si="149"/>
        <v>2020</v>
      </c>
      <c r="R1516" s="25">
        <f t="shared" si="147"/>
        <v>19299.155555555561</v>
      </c>
      <c r="S1516" s="25">
        <f t="shared" si="148"/>
        <v>0</v>
      </c>
      <c r="W1516">
        <f>IF(AND(P1516&gt;='World Hubbert'!$N$9,P1515&lt;'World Hubbert'!$N$9),'Data 1'!M1516,0)</f>
        <v>0</v>
      </c>
      <c r="X1516">
        <f>IF(AND(P1516&gt;='World Hubbert'!$P$9,P1515&lt;'World Hubbert'!$P$9),'Data 1'!M1516,0)</f>
        <v>0</v>
      </c>
    </row>
    <row r="1517" spans="13:24">
      <c r="M1517">
        <f t="shared" si="146"/>
        <v>1514</v>
      </c>
      <c r="N1517">
        <f>MAX('World Hubbert'!$N$17*(1-(M1517/'World Hubbert'!$N$18))*M1517,0)</f>
        <v>19.244622222222219</v>
      </c>
      <c r="O1517">
        <f t="shared" si="150"/>
        <v>5.1962568475118022E-2</v>
      </c>
      <c r="P1517">
        <f t="shared" si="151"/>
        <v>2020.9225227287918</v>
      </c>
      <c r="Q1517">
        <f t="shared" si="149"/>
        <v>2020</v>
      </c>
      <c r="R1517" s="25">
        <f t="shared" si="147"/>
        <v>19244.62222222222</v>
      </c>
      <c r="S1517" s="25">
        <f t="shared" si="148"/>
        <v>0</v>
      </c>
      <c r="W1517">
        <f>IF(AND(P1517&gt;='World Hubbert'!$N$9,P1516&lt;'World Hubbert'!$N$9),'Data 1'!M1517,0)</f>
        <v>0</v>
      </c>
      <c r="X1517">
        <f>IF(AND(P1517&gt;='World Hubbert'!$P$9,P1516&lt;'World Hubbert'!$P$9),'Data 1'!M1517,0)</f>
        <v>0</v>
      </c>
    </row>
    <row r="1518" spans="13:24">
      <c r="M1518">
        <f t="shared" si="146"/>
        <v>1515</v>
      </c>
      <c r="N1518">
        <f>MAX('World Hubbert'!$N$17*(1-(M1518/'World Hubbert'!$N$18))*M1518,0)</f>
        <v>19.190000000000001</v>
      </c>
      <c r="O1518">
        <f t="shared" si="150"/>
        <v>5.2110474205315262E-2</v>
      </c>
      <c r="P1518">
        <f t="shared" si="151"/>
        <v>2020.9746332029972</v>
      </c>
      <c r="Q1518">
        <f t="shared" si="149"/>
        <v>2020</v>
      </c>
      <c r="R1518" s="25">
        <f t="shared" si="147"/>
        <v>19190</v>
      </c>
      <c r="S1518" s="25">
        <f t="shared" si="148"/>
        <v>0</v>
      </c>
      <c r="W1518">
        <f>IF(AND(P1518&gt;='World Hubbert'!$N$9,P1517&lt;'World Hubbert'!$N$9),'Data 1'!M1518,0)</f>
        <v>0</v>
      </c>
      <c r="X1518">
        <f>IF(AND(P1518&gt;='World Hubbert'!$P$9,P1517&lt;'World Hubbert'!$P$9),'Data 1'!M1518,0)</f>
        <v>0</v>
      </c>
    </row>
    <row r="1519" spans="13:24">
      <c r="M1519">
        <f t="shared" si="146"/>
        <v>1516</v>
      </c>
      <c r="N1519">
        <f>MAX('World Hubbert'!$N$17*(1-(M1519/'World Hubbert'!$N$18))*M1519,0)</f>
        <v>19.135288888888891</v>
      </c>
      <c r="O1519">
        <f t="shared" si="150"/>
        <v>5.2259467092794228E-2</v>
      </c>
      <c r="P1519">
        <f t="shared" si="151"/>
        <v>2021.0268926700901</v>
      </c>
      <c r="Q1519">
        <f t="shared" si="149"/>
        <v>2021</v>
      </c>
      <c r="R1519" s="25">
        <f t="shared" si="147"/>
        <v>19135.288888888892</v>
      </c>
      <c r="S1519" s="25">
        <f t="shared" si="148"/>
        <v>0</v>
      </c>
      <c r="W1519">
        <f>IF(AND(P1519&gt;='World Hubbert'!$N$9,P1518&lt;'World Hubbert'!$N$9),'Data 1'!M1519,0)</f>
        <v>0</v>
      </c>
      <c r="X1519">
        <f>IF(AND(P1519&gt;='World Hubbert'!$P$9,P1518&lt;'World Hubbert'!$P$9),'Data 1'!M1519,0)</f>
        <v>0</v>
      </c>
    </row>
    <row r="1520" spans="13:24">
      <c r="M1520">
        <f t="shared" si="146"/>
        <v>1517</v>
      </c>
      <c r="N1520">
        <f>MAX('World Hubbert'!$N$17*(1-(M1520/'World Hubbert'!$N$18))*M1520,0)</f>
        <v>19.080488888888894</v>
      </c>
      <c r="O1520">
        <f t="shared" si="150"/>
        <v>5.240955857175799E-2</v>
      </c>
      <c r="P1520">
        <f t="shared" si="151"/>
        <v>2021.0793022286618</v>
      </c>
      <c r="Q1520">
        <f t="shared" si="149"/>
        <v>2021</v>
      </c>
      <c r="R1520" s="25">
        <f t="shared" si="147"/>
        <v>19080.488888888893</v>
      </c>
      <c r="S1520" s="25">
        <f t="shared" si="148"/>
        <v>0</v>
      </c>
      <c r="W1520">
        <f>IF(AND(P1520&gt;='World Hubbert'!$N$9,P1519&lt;'World Hubbert'!$N$9),'Data 1'!M1520,0)</f>
        <v>0</v>
      </c>
      <c r="X1520">
        <f>IF(AND(P1520&gt;='World Hubbert'!$P$9,P1519&lt;'World Hubbert'!$P$9),'Data 1'!M1520,0)</f>
        <v>0</v>
      </c>
    </row>
    <row r="1521" spans="13:24">
      <c r="M1521">
        <f t="shared" si="146"/>
        <v>1518</v>
      </c>
      <c r="N1521">
        <f>MAX('World Hubbert'!$N$17*(1-(M1521/'World Hubbert'!$N$18))*M1521,0)</f>
        <v>19.025599999999997</v>
      </c>
      <c r="O1521">
        <f t="shared" si="150"/>
        <v>5.2560760238836102E-2</v>
      </c>
      <c r="P1521">
        <f t="shared" si="151"/>
        <v>2021.1318629889006</v>
      </c>
      <c r="Q1521">
        <f t="shared" si="149"/>
        <v>2021</v>
      </c>
      <c r="R1521" s="25">
        <f t="shared" si="147"/>
        <v>19025.599999999999</v>
      </c>
      <c r="S1521" s="25">
        <f t="shared" si="148"/>
        <v>0</v>
      </c>
      <c r="W1521">
        <f>IF(AND(P1521&gt;='World Hubbert'!$N$9,P1520&lt;'World Hubbert'!$N$9),'Data 1'!M1521,0)</f>
        <v>0</v>
      </c>
      <c r="X1521">
        <f>IF(AND(P1521&gt;='World Hubbert'!$P$9,P1520&lt;'World Hubbert'!$P$9),'Data 1'!M1521,0)</f>
        <v>0</v>
      </c>
    </row>
    <row r="1522" spans="13:24">
      <c r="M1522">
        <f t="shared" si="146"/>
        <v>1519</v>
      </c>
      <c r="N1522">
        <f>MAX('World Hubbert'!$N$17*(1-(M1522/'World Hubbert'!$N$18))*M1522,0)</f>
        <v>18.970622222222222</v>
      </c>
      <c r="O1522">
        <f t="shared" si="150"/>
        <v>5.27130838559738E-2</v>
      </c>
      <c r="P1522">
        <f t="shared" si="151"/>
        <v>2021.1845760727565</v>
      </c>
      <c r="Q1522">
        <f t="shared" si="149"/>
        <v>2021</v>
      </c>
      <c r="R1522" s="25">
        <f t="shared" si="147"/>
        <v>18970.62222222222</v>
      </c>
      <c r="S1522" s="25">
        <f t="shared" si="148"/>
        <v>0</v>
      </c>
      <c r="W1522">
        <f>IF(AND(P1522&gt;='World Hubbert'!$N$9,P1521&lt;'World Hubbert'!$N$9),'Data 1'!M1522,0)</f>
        <v>0</v>
      </c>
      <c r="X1522">
        <f>IF(AND(P1522&gt;='World Hubbert'!$P$9,P1521&lt;'World Hubbert'!$P$9),'Data 1'!M1522,0)</f>
        <v>0</v>
      </c>
    </row>
    <row r="1523" spans="13:24">
      <c r="M1523">
        <f t="shared" si="146"/>
        <v>1520</v>
      </c>
      <c r="N1523">
        <f>MAX('World Hubbert'!$N$17*(1-(M1523/'World Hubbert'!$N$18))*M1523,0)</f>
        <v>18.915555555555557</v>
      </c>
      <c r="O1523">
        <f t="shared" si="150"/>
        <v>5.2866541353383457E-2</v>
      </c>
      <c r="P1523">
        <f t="shared" si="151"/>
        <v>2021.2374426141098</v>
      </c>
      <c r="Q1523">
        <f t="shared" si="149"/>
        <v>2021</v>
      </c>
      <c r="R1523" s="25">
        <f t="shared" si="147"/>
        <v>18915.555555555555</v>
      </c>
      <c r="S1523" s="25">
        <f t="shared" si="148"/>
        <v>0</v>
      </c>
      <c r="W1523">
        <f>IF(AND(P1523&gt;='World Hubbert'!$N$9,P1522&lt;'World Hubbert'!$N$9),'Data 1'!M1523,0)</f>
        <v>0</v>
      </c>
      <c r="X1523">
        <f>IF(AND(P1523&gt;='World Hubbert'!$P$9,P1522&lt;'World Hubbert'!$P$9),'Data 1'!M1523,0)</f>
        <v>0</v>
      </c>
    </row>
    <row r="1524" spans="13:24">
      <c r="M1524">
        <f t="shared" si="146"/>
        <v>1521</v>
      </c>
      <c r="N1524">
        <f>MAX('World Hubbert'!$N$17*(1-(M1524/'World Hubbert'!$N$18))*M1524,0)</f>
        <v>18.860400000000006</v>
      </c>
      <c r="O1524">
        <f t="shared" si="150"/>
        <v>5.3021144832559208E-2</v>
      </c>
      <c r="P1524">
        <f t="shared" si="151"/>
        <v>2021.2904637589425</v>
      </c>
      <c r="Q1524">
        <f t="shared" si="149"/>
        <v>2021</v>
      </c>
      <c r="R1524" s="25">
        <f t="shared" si="147"/>
        <v>18860.400000000005</v>
      </c>
      <c r="S1524" s="25">
        <f t="shared" si="148"/>
        <v>0</v>
      </c>
      <c r="W1524">
        <f>IF(AND(P1524&gt;='World Hubbert'!$N$9,P1523&lt;'World Hubbert'!$N$9),'Data 1'!M1524,0)</f>
        <v>0</v>
      </c>
      <c r="X1524">
        <f>IF(AND(P1524&gt;='World Hubbert'!$P$9,P1523&lt;'World Hubbert'!$P$9),'Data 1'!M1524,0)</f>
        <v>0</v>
      </c>
    </row>
    <row r="1525" spans="13:24">
      <c r="M1525">
        <f t="shared" si="146"/>
        <v>1522</v>
      </c>
      <c r="N1525">
        <f>MAX('World Hubbert'!$N$17*(1-(M1525/'World Hubbert'!$N$18))*M1525,0)</f>
        <v>18.805155555555562</v>
      </c>
      <c r="O1525">
        <f t="shared" si="150"/>
        <v>5.3176906569356849E-2</v>
      </c>
      <c r="P1525">
        <f t="shared" si="151"/>
        <v>2021.3436406655119</v>
      </c>
      <c r="Q1525">
        <f t="shared" si="149"/>
        <v>2021</v>
      </c>
      <c r="R1525" s="25">
        <f t="shared" si="147"/>
        <v>18805.155555555561</v>
      </c>
      <c r="S1525" s="25">
        <f t="shared" si="148"/>
        <v>0</v>
      </c>
      <c r="W1525">
        <f>IF(AND(P1525&gt;='World Hubbert'!$N$9,P1524&lt;'World Hubbert'!$N$9),'Data 1'!M1525,0)</f>
        <v>0</v>
      </c>
      <c r="X1525">
        <f>IF(AND(P1525&gt;='World Hubbert'!$P$9,P1524&lt;'World Hubbert'!$P$9),'Data 1'!M1525,0)</f>
        <v>0</v>
      </c>
    </row>
    <row r="1526" spans="13:24">
      <c r="M1526">
        <f t="shared" si="146"/>
        <v>1523</v>
      </c>
      <c r="N1526">
        <f>MAX('World Hubbert'!$N$17*(1-(M1526/'World Hubbert'!$N$18))*M1526,0)</f>
        <v>18.749822222222218</v>
      </c>
      <c r="O1526">
        <f t="shared" si="150"/>
        <v>5.3333839017140325E-2</v>
      </c>
      <c r="P1526">
        <f t="shared" si="151"/>
        <v>2021.396974504529</v>
      </c>
      <c r="Q1526">
        <f t="shared" si="149"/>
        <v>2021</v>
      </c>
      <c r="R1526" s="25">
        <f t="shared" si="147"/>
        <v>18749.822222222218</v>
      </c>
      <c r="S1526" s="25">
        <f t="shared" si="148"/>
        <v>0</v>
      </c>
      <c r="W1526">
        <f>IF(AND(P1526&gt;='World Hubbert'!$N$9,P1525&lt;'World Hubbert'!$N$9),'Data 1'!M1526,0)</f>
        <v>0</v>
      </c>
      <c r="X1526">
        <f>IF(AND(P1526&gt;='World Hubbert'!$P$9,P1525&lt;'World Hubbert'!$P$9),'Data 1'!M1526,0)</f>
        <v>0</v>
      </c>
    </row>
    <row r="1527" spans="13:24">
      <c r="M1527">
        <f t="shared" ref="M1527:M1590" si="152">M1526+1</f>
        <v>1524</v>
      </c>
      <c r="N1527">
        <f>MAX('World Hubbert'!$N$17*(1-(M1527/'World Hubbert'!$N$18))*M1527,0)</f>
        <v>18.694399999999998</v>
      </c>
      <c r="O1527">
        <f t="shared" si="150"/>
        <v>5.3491954809996585E-2</v>
      </c>
      <c r="P1527">
        <f t="shared" si="151"/>
        <v>2021.4504664593389</v>
      </c>
      <c r="Q1527">
        <f t="shared" si="149"/>
        <v>2021</v>
      </c>
      <c r="R1527" s="25">
        <f t="shared" ref="R1527:R1590" si="153">IF(N1527&gt;0,N1527*1000,0)</f>
        <v>18694.399999999998</v>
      </c>
      <c r="S1527" s="25">
        <f t="shared" ref="S1527:S1590" si="154">IF(R1527=$T$6,Q1527,0)</f>
        <v>0</v>
      </c>
      <c r="W1527">
        <f>IF(AND(P1527&gt;='World Hubbert'!$N$9,P1526&lt;'World Hubbert'!$N$9),'Data 1'!M1527,0)</f>
        <v>0</v>
      </c>
      <c r="X1527">
        <f>IF(AND(P1527&gt;='World Hubbert'!$P$9,P1526&lt;'World Hubbert'!$P$9),'Data 1'!M1527,0)</f>
        <v>0</v>
      </c>
    </row>
    <row r="1528" spans="13:24">
      <c r="M1528">
        <f t="shared" si="152"/>
        <v>1525</v>
      </c>
      <c r="N1528">
        <f>MAX('World Hubbert'!$N$17*(1-(M1528/'World Hubbert'!$N$18))*M1528,0)</f>
        <v>18.638888888888889</v>
      </c>
      <c r="O1528">
        <f t="shared" si="150"/>
        <v>5.3651266766020861E-2</v>
      </c>
      <c r="P1528">
        <f t="shared" si="151"/>
        <v>2021.5041177261051</v>
      </c>
      <c r="Q1528">
        <f t="shared" si="149"/>
        <v>2021</v>
      </c>
      <c r="R1528" s="25">
        <f t="shared" si="153"/>
        <v>18638.888888888891</v>
      </c>
      <c r="S1528" s="25">
        <f t="shared" si="154"/>
        <v>0</v>
      </c>
      <c r="W1528">
        <f>IF(AND(P1528&gt;='World Hubbert'!$N$9,P1527&lt;'World Hubbert'!$N$9),'Data 1'!M1528,0)</f>
        <v>0</v>
      </c>
      <c r="X1528">
        <f>IF(AND(P1528&gt;='World Hubbert'!$P$9,P1527&lt;'World Hubbert'!$P$9),'Data 1'!M1528,0)</f>
        <v>0</v>
      </c>
    </row>
    <row r="1529" spans="13:24">
      <c r="M1529">
        <f t="shared" si="152"/>
        <v>1526</v>
      </c>
      <c r="N1529">
        <f>MAX('World Hubbert'!$N$17*(1-(M1529/'World Hubbert'!$N$18))*M1529,0)</f>
        <v>18.583288888888895</v>
      </c>
      <c r="O1529">
        <f t="shared" si="150"/>
        <v>5.3811787890673562E-2</v>
      </c>
      <c r="P1529">
        <f t="shared" si="151"/>
        <v>2021.5579295139958</v>
      </c>
      <c r="Q1529">
        <f t="shared" si="149"/>
        <v>2021</v>
      </c>
      <c r="R1529" s="25">
        <f t="shared" si="153"/>
        <v>18583.288888888896</v>
      </c>
      <c r="S1529" s="25">
        <f t="shared" si="154"/>
        <v>0</v>
      </c>
      <c r="W1529">
        <f>IF(AND(P1529&gt;='World Hubbert'!$N$9,P1528&lt;'World Hubbert'!$N$9),'Data 1'!M1529,0)</f>
        <v>0</v>
      </c>
      <c r="X1529">
        <f>IF(AND(P1529&gt;='World Hubbert'!$P$9,P1528&lt;'World Hubbert'!$P$9),'Data 1'!M1529,0)</f>
        <v>0</v>
      </c>
    </row>
    <row r="1530" spans="13:24">
      <c r="M1530">
        <f t="shared" si="152"/>
        <v>1527</v>
      </c>
      <c r="N1530">
        <f>MAX('World Hubbert'!$N$17*(1-(M1530/'World Hubbert'!$N$18))*M1530,0)</f>
        <v>18.527599999999993</v>
      </c>
      <c r="O1530">
        <f t="shared" si="150"/>
        <v>5.3973531380211166E-2</v>
      </c>
      <c r="P1530">
        <f t="shared" si="151"/>
        <v>2021.611903045376</v>
      </c>
      <c r="Q1530">
        <f t="shared" si="149"/>
        <v>2021</v>
      </c>
      <c r="R1530" s="25">
        <f t="shared" si="153"/>
        <v>18527.599999999991</v>
      </c>
      <c r="S1530" s="25">
        <f t="shared" si="154"/>
        <v>0</v>
      </c>
      <c r="W1530">
        <f>IF(AND(P1530&gt;='World Hubbert'!$N$9,P1529&lt;'World Hubbert'!$N$9),'Data 1'!M1530,0)</f>
        <v>0</v>
      </c>
      <c r="X1530">
        <f>IF(AND(P1530&gt;='World Hubbert'!$P$9,P1529&lt;'World Hubbert'!$P$9),'Data 1'!M1530,0)</f>
        <v>0</v>
      </c>
    </row>
    <row r="1531" spans="13:24">
      <c r="M1531">
        <f t="shared" si="152"/>
        <v>1528</v>
      </c>
      <c r="N1531">
        <f>MAX('World Hubbert'!$N$17*(1-(M1531/'World Hubbert'!$N$18))*M1531,0)</f>
        <v>18.471822222222219</v>
      </c>
      <c r="O1531">
        <f t="shared" si="150"/>
        <v>5.4136510625192494E-2</v>
      </c>
      <c r="P1531">
        <f t="shared" si="151"/>
        <v>2021.6660395560011</v>
      </c>
      <c r="Q1531">
        <f t="shared" si="149"/>
        <v>2021</v>
      </c>
      <c r="R1531" s="25">
        <f t="shared" si="153"/>
        <v>18471.822222222218</v>
      </c>
      <c r="S1531" s="25">
        <f t="shared" si="154"/>
        <v>0</v>
      </c>
      <c r="W1531">
        <f>IF(AND(P1531&gt;='World Hubbert'!$N$9,P1530&lt;'World Hubbert'!$N$9),'Data 1'!M1531,0)</f>
        <v>0</v>
      </c>
      <c r="X1531">
        <f>IF(AND(P1531&gt;='World Hubbert'!$P$9,P1530&lt;'World Hubbert'!$P$9),'Data 1'!M1531,0)</f>
        <v>0</v>
      </c>
    </row>
    <row r="1532" spans="13:24">
      <c r="M1532">
        <f t="shared" si="152"/>
        <v>1529</v>
      </c>
      <c r="N1532">
        <f>MAX('World Hubbert'!$N$17*(1-(M1532/'World Hubbert'!$N$18))*M1532,0)</f>
        <v>18.415955555555556</v>
      </c>
      <c r="O1532">
        <f t="shared" si="150"/>
        <v>5.4300739214063171E-2</v>
      </c>
      <c r="P1532">
        <f t="shared" si="151"/>
        <v>2021.7203402952152</v>
      </c>
      <c r="Q1532">
        <f t="shared" si="149"/>
        <v>2021</v>
      </c>
      <c r="R1532" s="25">
        <f t="shared" si="153"/>
        <v>18415.955555555556</v>
      </c>
      <c r="S1532" s="25">
        <f t="shared" si="154"/>
        <v>0</v>
      </c>
      <c r="W1532">
        <f>IF(AND(P1532&gt;='World Hubbert'!$N$9,P1531&lt;'World Hubbert'!$N$9),'Data 1'!M1532,0)</f>
        <v>0</v>
      </c>
      <c r="X1532">
        <f>IF(AND(P1532&gt;='World Hubbert'!$P$9,P1531&lt;'World Hubbert'!$P$9),'Data 1'!M1532,0)</f>
        <v>0</v>
      </c>
    </row>
    <row r="1533" spans="13:24">
      <c r="M1533">
        <f t="shared" si="152"/>
        <v>1530</v>
      </c>
      <c r="N1533">
        <f>MAX('World Hubbert'!$N$17*(1-(M1533/'World Hubbert'!$N$18))*M1533,0)</f>
        <v>18.360000000000003</v>
      </c>
      <c r="O1533">
        <f t="shared" si="150"/>
        <v>5.4466230936819161E-2</v>
      </c>
      <c r="P1533">
        <f t="shared" si="151"/>
        <v>2021.7748065261521</v>
      </c>
      <c r="Q1533">
        <f t="shared" si="149"/>
        <v>2021</v>
      </c>
      <c r="R1533" s="25">
        <f t="shared" si="153"/>
        <v>18360.000000000004</v>
      </c>
      <c r="S1533" s="25">
        <f t="shared" si="154"/>
        <v>0</v>
      </c>
      <c r="W1533">
        <f>IF(AND(P1533&gt;='World Hubbert'!$N$9,P1532&lt;'World Hubbert'!$N$9),'Data 1'!M1533,0)</f>
        <v>0</v>
      </c>
      <c r="X1533">
        <f>IF(AND(P1533&gt;='World Hubbert'!$P$9,P1532&lt;'World Hubbert'!$P$9),'Data 1'!M1533,0)</f>
        <v>0</v>
      </c>
    </row>
    <row r="1534" spans="13:24">
      <c r="M1534">
        <f t="shared" si="152"/>
        <v>1531</v>
      </c>
      <c r="N1534">
        <f>MAX('World Hubbert'!$N$17*(1-(M1534/'World Hubbert'!$N$18))*M1534,0)</f>
        <v>18.303955555555561</v>
      </c>
      <c r="O1534">
        <f t="shared" si="150"/>
        <v>5.4632999788752384E-2</v>
      </c>
      <c r="P1534">
        <f t="shared" si="151"/>
        <v>2021.8294395259409</v>
      </c>
      <c r="Q1534">
        <f t="shared" si="149"/>
        <v>2021</v>
      </c>
      <c r="R1534" s="25">
        <f t="shared" si="153"/>
        <v>18303.95555555556</v>
      </c>
      <c r="S1534" s="25">
        <f t="shared" si="154"/>
        <v>0</v>
      </c>
      <c r="W1534">
        <f>IF(AND(P1534&gt;='World Hubbert'!$N$9,P1533&lt;'World Hubbert'!$N$9),'Data 1'!M1534,0)</f>
        <v>0</v>
      </c>
      <c r="X1534">
        <f>IF(AND(P1534&gt;='World Hubbert'!$P$9,P1533&lt;'World Hubbert'!$P$9),'Data 1'!M1534,0)</f>
        <v>0</v>
      </c>
    </row>
    <row r="1535" spans="13:24">
      <c r="M1535">
        <f t="shared" si="152"/>
        <v>1532</v>
      </c>
      <c r="N1535">
        <f>MAX('World Hubbert'!$N$17*(1-(M1535/'World Hubbert'!$N$18))*M1535,0)</f>
        <v>18.247822222222219</v>
      </c>
      <c r="O1535">
        <f t="shared" si="150"/>
        <v>5.4801059974280045E-2</v>
      </c>
      <c r="P1535">
        <f t="shared" si="151"/>
        <v>2021.8842405859152</v>
      </c>
      <c r="Q1535">
        <f t="shared" si="149"/>
        <v>2021</v>
      </c>
      <c r="R1535" s="25">
        <f t="shared" si="153"/>
        <v>18247.822222222218</v>
      </c>
      <c r="S1535" s="25">
        <f t="shared" si="154"/>
        <v>0</v>
      </c>
      <c r="W1535">
        <f>IF(AND(P1535&gt;='World Hubbert'!$N$9,P1534&lt;'World Hubbert'!$N$9),'Data 1'!M1535,0)</f>
        <v>0</v>
      </c>
      <c r="X1535">
        <f>IF(AND(P1535&gt;='World Hubbert'!$P$9,P1534&lt;'World Hubbert'!$P$9),'Data 1'!M1535,0)</f>
        <v>0</v>
      </c>
    </row>
    <row r="1536" spans="13:24">
      <c r="M1536">
        <f t="shared" si="152"/>
        <v>1533</v>
      </c>
      <c r="N1536">
        <f>MAX('World Hubbert'!$N$17*(1-(M1536/'World Hubbert'!$N$18))*M1536,0)</f>
        <v>18.191599999999998</v>
      </c>
      <c r="O1536">
        <f t="shared" si="150"/>
        <v>5.4970425910859967E-2</v>
      </c>
      <c r="P1536">
        <f t="shared" si="151"/>
        <v>2021.939211011826</v>
      </c>
      <c r="Q1536">
        <f t="shared" si="149"/>
        <v>2021</v>
      </c>
      <c r="R1536" s="25">
        <f t="shared" si="153"/>
        <v>18191.599999999999</v>
      </c>
      <c r="S1536" s="25">
        <f t="shared" si="154"/>
        <v>0</v>
      </c>
      <c r="W1536">
        <f>IF(AND(P1536&gt;='World Hubbert'!$N$9,P1535&lt;'World Hubbert'!$N$9),'Data 1'!M1536,0)</f>
        <v>0</v>
      </c>
      <c r="X1536">
        <f>IF(AND(P1536&gt;='World Hubbert'!$P$9,P1535&lt;'World Hubbert'!$P$9),'Data 1'!M1536,0)</f>
        <v>0</v>
      </c>
    </row>
    <row r="1537" spans="13:24">
      <c r="M1537">
        <f t="shared" si="152"/>
        <v>1534</v>
      </c>
      <c r="N1537">
        <f>MAX('World Hubbert'!$N$17*(1-(M1537/'World Hubbert'!$N$18))*M1537,0)</f>
        <v>18.135288888888891</v>
      </c>
      <c r="O1537">
        <f t="shared" si="150"/>
        <v>5.5141112232994477E-2</v>
      </c>
      <c r="P1537">
        <f t="shared" si="151"/>
        <v>2021.9943521240591</v>
      </c>
      <c r="Q1537">
        <f t="shared" si="149"/>
        <v>2021</v>
      </c>
      <c r="R1537" s="25">
        <f t="shared" si="153"/>
        <v>18135.288888888892</v>
      </c>
      <c r="S1537" s="25">
        <f t="shared" si="154"/>
        <v>0</v>
      </c>
      <c r="W1537">
        <f>IF(AND(P1537&gt;='World Hubbert'!$N$9,P1536&lt;'World Hubbert'!$N$9),'Data 1'!M1537,0)</f>
        <v>0</v>
      </c>
      <c r="X1537">
        <f>IF(AND(P1537&gt;='World Hubbert'!$P$9,P1536&lt;'World Hubbert'!$P$9),'Data 1'!M1537,0)</f>
        <v>0</v>
      </c>
    </row>
    <row r="1538" spans="13:24">
      <c r="M1538">
        <f t="shared" si="152"/>
        <v>1535</v>
      </c>
      <c r="N1538">
        <f>MAX('World Hubbert'!$N$17*(1-(M1538/'World Hubbert'!$N$18))*M1538,0)</f>
        <v>18.078888888888894</v>
      </c>
      <c r="O1538">
        <f t="shared" si="150"/>
        <v>5.5313133796324736E-2</v>
      </c>
      <c r="P1538">
        <f t="shared" si="151"/>
        <v>2022.0496652578554</v>
      </c>
      <c r="Q1538">
        <f t="shared" si="149"/>
        <v>2022</v>
      </c>
      <c r="R1538" s="25">
        <f t="shared" si="153"/>
        <v>18078.888888888894</v>
      </c>
      <c r="S1538" s="25">
        <f t="shared" si="154"/>
        <v>0</v>
      </c>
      <c r="W1538">
        <f>IF(AND(P1538&gt;='World Hubbert'!$N$9,P1537&lt;'World Hubbert'!$N$9),'Data 1'!M1538,0)</f>
        <v>0</v>
      </c>
      <c r="X1538">
        <f>IF(AND(P1538&gt;='World Hubbert'!$P$9,P1537&lt;'World Hubbert'!$P$9),'Data 1'!M1538,0)</f>
        <v>0</v>
      </c>
    </row>
    <row r="1539" spans="13:24">
      <c r="M1539">
        <f t="shared" si="152"/>
        <v>1536</v>
      </c>
      <c r="N1539">
        <f>MAX('World Hubbert'!$N$17*(1-(M1539/'World Hubbert'!$N$18))*M1539,0)</f>
        <v>18.022399999999994</v>
      </c>
      <c r="O1539">
        <f t="shared" si="150"/>
        <v>5.5486505681818198E-2</v>
      </c>
      <c r="P1539">
        <f t="shared" si="151"/>
        <v>2022.1051517635372</v>
      </c>
      <c r="Q1539">
        <f t="shared" si="149"/>
        <v>2022</v>
      </c>
      <c r="R1539" s="25">
        <f t="shared" si="153"/>
        <v>18022.399999999994</v>
      </c>
      <c r="S1539" s="25">
        <f t="shared" si="154"/>
        <v>0</v>
      </c>
      <c r="W1539">
        <f>IF(AND(P1539&gt;='World Hubbert'!$N$9,P1538&lt;'World Hubbert'!$N$9),'Data 1'!M1539,0)</f>
        <v>0</v>
      </c>
      <c r="X1539">
        <f>IF(AND(P1539&gt;='World Hubbert'!$P$9,P1538&lt;'World Hubbert'!$P$9),'Data 1'!M1539,0)</f>
        <v>0</v>
      </c>
    </row>
    <row r="1540" spans="13:24">
      <c r="M1540">
        <f t="shared" si="152"/>
        <v>1537</v>
      </c>
      <c r="N1540">
        <f>MAX('World Hubbert'!$N$17*(1-(M1540/'World Hubbert'!$N$18))*M1540,0)</f>
        <v>17.965822222222219</v>
      </c>
      <c r="O1540">
        <f t="shared" si="150"/>
        <v>5.5661243200051468E-2</v>
      </c>
      <c r="P1540">
        <f t="shared" si="151"/>
        <v>2022.1608130067373</v>
      </c>
      <c r="Q1540">
        <f t="shared" si="149"/>
        <v>2022</v>
      </c>
      <c r="R1540" s="25">
        <f t="shared" si="153"/>
        <v>17965.822222222218</v>
      </c>
      <c r="S1540" s="25">
        <f t="shared" si="154"/>
        <v>0</v>
      </c>
      <c r="W1540">
        <f>IF(AND(P1540&gt;='World Hubbert'!$N$9,P1539&lt;'World Hubbert'!$N$9),'Data 1'!M1540,0)</f>
        <v>0</v>
      </c>
      <c r="X1540">
        <f>IF(AND(P1540&gt;='World Hubbert'!$P$9,P1539&lt;'World Hubbert'!$P$9),'Data 1'!M1540,0)</f>
        <v>0</v>
      </c>
    </row>
    <row r="1541" spans="13:24">
      <c r="M1541">
        <f t="shared" si="152"/>
        <v>1538</v>
      </c>
      <c r="N1541">
        <f>MAX('World Hubbert'!$N$17*(1-(M1541/'World Hubbert'!$N$18))*M1541,0)</f>
        <v>17.909155555555554</v>
      </c>
      <c r="O1541">
        <f t="shared" si="150"/>
        <v>5.5837361895591582E-2</v>
      </c>
      <c r="P1541">
        <f t="shared" si="151"/>
        <v>2022.2166503686328</v>
      </c>
      <c r="Q1541">
        <f t="shared" ref="Q1541:Q1604" si="155">INT(P1541)</f>
        <v>2022</v>
      </c>
      <c r="R1541" s="25">
        <f t="shared" si="153"/>
        <v>17909.155555555553</v>
      </c>
      <c r="S1541" s="25">
        <f t="shared" si="154"/>
        <v>0</v>
      </c>
      <c r="W1541">
        <f>IF(AND(P1541&gt;='World Hubbert'!$N$9,P1540&lt;'World Hubbert'!$N$9),'Data 1'!M1541,0)</f>
        <v>0</v>
      </c>
      <c r="X1541">
        <f>IF(AND(P1541&gt;='World Hubbert'!$P$9,P1540&lt;'World Hubbert'!$P$9),'Data 1'!M1541,0)</f>
        <v>0</v>
      </c>
    </row>
    <row r="1542" spans="13:24">
      <c r="M1542">
        <f t="shared" si="152"/>
        <v>1539</v>
      </c>
      <c r="N1542">
        <f>MAX('World Hubbert'!$N$17*(1-(M1542/'World Hubbert'!$N$18))*M1542,0)</f>
        <v>17.852400000000003</v>
      </c>
      <c r="O1542">
        <f t="shared" si="150"/>
        <v>5.6014877551477667E-2</v>
      </c>
      <c r="P1542">
        <f t="shared" si="151"/>
        <v>2022.2726652461843</v>
      </c>
      <c r="Q1542">
        <f t="shared" si="155"/>
        <v>2022</v>
      </c>
      <c r="R1542" s="25">
        <f t="shared" si="153"/>
        <v>17852.400000000001</v>
      </c>
      <c r="S1542" s="25">
        <f t="shared" si="154"/>
        <v>0</v>
      </c>
      <c r="W1542">
        <f>IF(AND(P1542&gt;='World Hubbert'!$N$9,P1541&lt;'World Hubbert'!$N$9),'Data 1'!M1542,0)</f>
        <v>0</v>
      </c>
      <c r="X1542">
        <f>IF(AND(P1542&gt;='World Hubbert'!$P$9,P1541&lt;'World Hubbert'!$P$9),'Data 1'!M1542,0)</f>
        <v>0</v>
      </c>
    </row>
    <row r="1543" spans="13:24">
      <c r="M1543">
        <f t="shared" si="152"/>
        <v>1540</v>
      </c>
      <c r="N1543">
        <f>MAX('World Hubbert'!$N$17*(1-(M1543/'World Hubbert'!$N$18))*M1543,0)</f>
        <v>17.795555555555559</v>
      </c>
      <c r="O1543">
        <f t="shared" si="150"/>
        <v>5.6193806193806185E-2</v>
      </c>
      <c r="P1543">
        <f t="shared" si="151"/>
        <v>2022.328859052378</v>
      </c>
      <c r="Q1543">
        <f t="shared" si="155"/>
        <v>2022</v>
      </c>
      <c r="R1543" s="25">
        <f t="shared" si="153"/>
        <v>17795.555555555558</v>
      </c>
      <c r="S1543" s="25">
        <f t="shared" si="154"/>
        <v>0</v>
      </c>
      <c r="W1543">
        <f>IF(AND(P1543&gt;='World Hubbert'!$N$9,P1542&lt;'World Hubbert'!$N$9),'Data 1'!M1543,0)</f>
        <v>0</v>
      </c>
      <c r="X1543">
        <f>IF(AND(P1543&gt;='World Hubbert'!$P$9,P1542&lt;'World Hubbert'!$P$9),'Data 1'!M1543,0)</f>
        <v>0</v>
      </c>
    </row>
    <row r="1544" spans="13:24">
      <c r="M1544">
        <f t="shared" si="152"/>
        <v>1541</v>
      </c>
      <c r="N1544">
        <f>MAX('World Hubbert'!$N$17*(1-(M1544/'World Hubbert'!$N$18))*M1544,0)</f>
        <v>17.738622222222215</v>
      </c>
      <c r="O1544">
        <f t="shared" si="150"/>
        <v>5.6374164096422395E-2</v>
      </c>
      <c r="P1544">
        <f t="shared" si="151"/>
        <v>2022.3852332164745</v>
      </c>
      <c r="Q1544">
        <f t="shared" si="155"/>
        <v>2022</v>
      </c>
      <c r="R1544" s="25">
        <f t="shared" si="153"/>
        <v>17738.622222222217</v>
      </c>
      <c r="S1544" s="25">
        <f t="shared" si="154"/>
        <v>0</v>
      </c>
      <c r="W1544">
        <f>IF(AND(P1544&gt;='World Hubbert'!$N$9,P1543&lt;'World Hubbert'!$N$9),'Data 1'!M1544,0)</f>
        <v>0</v>
      </c>
      <c r="X1544">
        <f>IF(AND(P1544&gt;='World Hubbert'!$P$9,P1543&lt;'World Hubbert'!$P$9),'Data 1'!M1544,0)</f>
        <v>0</v>
      </c>
    </row>
    <row r="1545" spans="13:24">
      <c r="M1545">
        <f t="shared" si="152"/>
        <v>1542</v>
      </c>
      <c r="N1545">
        <f>MAX('World Hubbert'!$N$17*(1-(M1545/'World Hubbert'!$N$18))*M1545,0)</f>
        <v>17.681599999999996</v>
      </c>
      <c r="O1545">
        <f t="shared" si="150"/>
        <v>5.6555967785720765E-2</v>
      </c>
      <c r="P1545">
        <f t="shared" si="151"/>
        <v>2022.4417891842602</v>
      </c>
      <c r="Q1545">
        <f t="shared" si="155"/>
        <v>2022</v>
      </c>
      <c r="R1545" s="25">
        <f t="shared" si="153"/>
        <v>17681.599999999995</v>
      </c>
      <c r="S1545" s="25">
        <f t="shared" si="154"/>
        <v>0</v>
      </c>
      <c r="W1545">
        <f>IF(AND(P1545&gt;='World Hubbert'!$N$9,P1544&lt;'World Hubbert'!$N$9),'Data 1'!M1545,0)</f>
        <v>0</v>
      </c>
      <c r="X1545">
        <f>IF(AND(P1545&gt;='World Hubbert'!$P$9,P1544&lt;'World Hubbert'!$P$9),'Data 1'!M1545,0)</f>
        <v>0</v>
      </c>
    </row>
    <row r="1546" spans="13:24">
      <c r="M1546">
        <f t="shared" si="152"/>
        <v>1543</v>
      </c>
      <c r="N1546">
        <f>MAX('World Hubbert'!$N$17*(1-(M1546/'World Hubbert'!$N$18))*M1546,0)</f>
        <v>17.624488888888891</v>
      </c>
      <c r="O1546">
        <f t="shared" si="150"/>
        <v>5.6739234045557814E-2</v>
      </c>
      <c r="P1546">
        <f t="shared" si="151"/>
        <v>2022.4985284183058</v>
      </c>
      <c r="Q1546">
        <f t="shared" si="155"/>
        <v>2022</v>
      </c>
      <c r="R1546" s="25">
        <f t="shared" si="153"/>
        <v>17624.488888888889</v>
      </c>
      <c r="S1546" s="25">
        <f t="shared" si="154"/>
        <v>0</v>
      </c>
      <c r="W1546">
        <f>IF(AND(P1546&gt;='World Hubbert'!$N$9,P1545&lt;'World Hubbert'!$N$9),'Data 1'!M1546,0)</f>
        <v>0</v>
      </c>
      <c r="X1546">
        <f>IF(AND(P1546&gt;='World Hubbert'!$P$9,P1545&lt;'World Hubbert'!$P$9),'Data 1'!M1546,0)</f>
        <v>0</v>
      </c>
    </row>
    <row r="1547" spans="13:24">
      <c r="M1547">
        <f t="shared" si="152"/>
        <v>1544</v>
      </c>
      <c r="N1547">
        <f>MAX('World Hubbert'!$N$17*(1-(M1547/'World Hubbert'!$N$18))*M1547,0)</f>
        <v>17.567288888888893</v>
      </c>
      <c r="O1547">
        <f t="shared" si="150"/>
        <v>5.692397992227978E-2</v>
      </c>
      <c r="P1547">
        <f t="shared" si="151"/>
        <v>2022.555452398228</v>
      </c>
      <c r="Q1547">
        <f t="shared" si="155"/>
        <v>2022</v>
      </c>
      <c r="R1547" s="25">
        <f t="shared" si="153"/>
        <v>17567.288888888892</v>
      </c>
      <c r="S1547" s="25">
        <f t="shared" si="154"/>
        <v>0</v>
      </c>
      <c r="W1547">
        <f>IF(AND(P1547&gt;='World Hubbert'!$N$9,P1546&lt;'World Hubbert'!$N$9),'Data 1'!M1547,0)</f>
        <v>0</v>
      </c>
      <c r="X1547">
        <f>IF(AND(P1547&gt;='World Hubbert'!$P$9,P1546&lt;'World Hubbert'!$P$9),'Data 1'!M1547,0)</f>
        <v>0</v>
      </c>
    </row>
    <row r="1548" spans="13:24">
      <c r="M1548">
        <f t="shared" si="152"/>
        <v>1545</v>
      </c>
      <c r="N1548">
        <f>MAX('World Hubbert'!$N$17*(1-(M1548/'World Hubbert'!$N$18))*M1548,0)</f>
        <v>17.510000000000005</v>
      </c>
      <c r="O1548">
        <f t="shared" si="150"/>
        <v>5.7110222729868633E-2</v>
      </c>
      <c r="P1548">
        <f t="shared" si="151"/>
        <v>2022.6125626209578</v>
      </c>
      <c r="Q1548">
        <f t="shared" si="155"/>
        <v>2022</v>
      </c>
      <c r="R1548" s="25">
        <f t="shared" si="153"/>
        <v>17510.000000000004</v>
      </c>
      <c r="S1548" s="25">
        <f t="shared" si="154"/>
        <v>0</v>
      </c>
      <c r="W1548">
        <f>IF(AND(P1548&gt;='World Hubbert'!$N$9,P1547&lt;'World Hubbert'!$N$9),'Data 1'!M1548,0)</f>
        <v>0</v>
      </c>
      <c r="X1548">
        <f>IF(AND(P1548&gt;='World Hubbert'!$P$9,P1547&lt;'World Hubbert'!$P$9),'Data 1'!M1548,0)</f>
        <v>0</v>
      </c>
    </row>
    <row r="1549" spans="13:24">
      <c r="M1549">
        <f t="shared" si="152"/>
        <v>1546</v>
      </c>
      <c r="N1549">
        <f>MAX('World Hubbert'!$N$17*(1-(M1549/'World Hubbert'!$N$18))*M1549,0)</f>
        <v>17.452622222222217</v>
      </c>
      <c r="O1549">
        <f t="shared" si="150"/>
        <v>5.72979800552098E-2</v>
      </c>
      <c r="P1549">
        <f t="shared" si="151"/>
        <v>2022.6698606010129</v>
      </c>
      <c r="Q1549">
        <f t="shared" si="155"/>
        <v>2022</v>
      </c>
      <c r="R1549" s="25">
        <f t="shared" si="153"/>
        <v>17452.622222222217</v>
      </c>
      <c r="S1549" s="25">
        <f t="shared" si="154"/>
        <v>0</v>
      </c>
      <c r="W1549">
        <f>IF(AND(P1549&gt;='World Hubbert'!$N$9,P1548&lt;'World Hubbert'!$N$9),'Data 1'!M1549,0)</f>
        <v>0</v>
      </c>
      <c r="X1549">
        <f>IF(AND(P1549&gt;='World Hubbert'!$P$9,P1548&lt;'World Hubbert'!$P$9),'Data 1'!M1549,0)</f>
        <v>0</v>
      </c>
    </row>
    <row r="1550" spans="13:24">
      <c r="M1550">
        <f t="shared" si="152"/>
        <v>1547</v>
      </c>
      <c r="N1550">
        <f>MAX('World Hubbert'!$N$17*(1-(M1550/'World Hubbert'!$N$18))*M1550,0)</f>
        <v>17.395155555555554</v>
      </c>
      <c r="O1550">
        <f t="shared" si="150"/>
        <v>5.7487269763484602E-2</v>
      </c>
      <c r="P1550">
        <f t="shared" si="151"/>
        <v>2022.7273478707764</v>
      </c>
      <c r="Q1550">
        <f t="shared" si="155"/>
        <v>2022</v>
      </c>
      <c r="R1550" s="25">
        <f t="shared" si="153"/>
        <v>17395.155555555553</v>
      </c>
      <c r="S1550" s="25">
        <f t="shared" si="154"/>
        <v>0</v>
      </c>
      <c r="W1550">
        <f>IF(AND(P1550&gt;='World Hubbert'!$N$9,P1549&lt;'World Hubbert'!$N$9),'Data 1'!M1550,0)</f>
        <v>0</v>
      </c>
      <c r="X1550">
        <f>IF(AND(P1550&gt;='World Hubbert'!$P$9,P1549&lt;'World Hubbert'!$P$9),'Data 1'!M1550,0)</f>
        <v>0</v>
      </c>
    </row>
    <row r="1551" spans="13:24">
      <c r="M1551">
        <f t="shared" si="152"/>
        <v>1548</v>
      </c>
      <c r="N1551">
        <f>MAX('World Hubbert'!$N$17*(1-(M1551/'World Hubbert'!$N$18))*M1551,0)</f>
        <v>17.337600000000002</v>
      </c>
      <c r="O1551">
        <f t="shared" si="150"/>
        <v>5.7678110003691392E-2</v>
      </c>
      <c r="P1551">
        <f t="shared" si="151"/>
        <v>2022.7850259807801</v>
      </c>
      <c r="Q1551">
        <f t="shared" si="155"/>
        <v>2022</v>
      </c>
      <c r="R1551" s="25">
        <f t="shared" si="153"/>
        <v>17337.600000000002</v>
      </c>
      <c r="S1551" s="25">
        <f t="shared" si="154"/>
        <v>0</v>
      </c>
      <c r="W1551">
        <f>IF(AND(P1551&gt;='World Hubbert'!$N$9,P1550&lt;'World Hubbert'!$N$9),'Data 1'!M1551,0)</f>
        <v>0</v>
      </c>
      <c r="X1551">
        <f>IF(AND(P1551&gt;='World Hubbert'!$P$9,P1550&lt;'World Hubbert'!$P$9),'Data 1'!M1551,0)</f>
        <v>0</v>
      </c>
    </row>
    <row r="1552" spans="13:24">
      <c r="M1552">
        <f t="shared" si="152"/>
        <v>1549</v>
      </c>
      <c r="N1552">
        <f>MAX('World Hubbert'!$N$17*(1-(M1552/'World Hubbert'!$N$18))*M1552,0)</f>
        <v>17.27995555555556</v>
      </c>
      <c r="O1552">
        <f t="shared" si="150"/>
        <v>5.7870519214298373E-2</v>
      </c>
      <c r="P1552">
        <f t="shared" si="151"/>
        <v>2022.8428964999944</v>
      </c>
      <c r="Q1552">
        <f t="shared" si="155"/>
        <v>2022</v>
      </c>
      <c r="R1552" s="25">
        <f t="shared" si="153"/>
        <v>17279.95555555556</v>
      </c>
      <c r="S1552" s="25">
        <f t="shared" si="154"/>
        <v>0</v>
      </c>
      <c r="W1552">
        <f>IF(AND(P1552&gt;='World Hubbert'!$N$9,P1551&lt;'World Hubbert'!$N$9),'Data 1'!M1552,0)</f>
        <v>0</v>
      </c>
      <c r="X1552">
        <f>IF(AND(P1552&gt;='World Hubbert'!$P$9,P1551&lt;'World Hubbert'!$P$9),'Data 1'!M1552,0)</f>
        <v>0</v>
      </c>
    </row>
    <row r="1553" spans="13:24">
      <c r="M1553">
        <f t="shared" si="152"/>
        <v>1550</v>
      </c>
      <c r="N1553">
        <f>MAX('World Hubbert'!$N$17*(1-(M1553/'World Hubbert'!$N$18))*M1553,0)</f>
        <v>17.222222222222218</v>
      </c>
      <c r="O1553">
        <f t="shared" si="150"/>
        <v>5.8064516129032274E-2</v>
      </c>
      <c r="P1553">
        <f t="shared" si="151"/>
        <v>2022.9009610161233</v>
      </c>
      <c r="Q1553">
        <f t="shared" si="155"/>
        <v>2022</v>
      </c>
      <c r="R1553" s="25">
        <f t="shared" si="153"/>
        <v>17222.222222222219</v>
      </c>
      <c r="S1553" s="25">
        <f t="shared" si="154"/>
        <v>0</v>
      </c>
      <c r="W1553">
        <f>IF(AND(P1553&gt;='World Hubbert'!$N$9,P1552&lt;'World Hubbert'!$N$9),'Data 1'!M1553,0)</f>
        <v>0</v>
      </c>
      <c r="X1553">
        <f>IF(AND(P1553&gt;='World Hubbert'!$P$9,P1552&lt;'World Hubbert'!$P$9),'Data 1'!M1553,0)</f>
        <v>0</v>
      </c>
    </row>
    <row r="1554" spans="13:24">
      <c r="M1554">
        <f t="shared" si="152"/>
        <v>1551</v>
      </c>
      <c r="N1554">
        <f>MAX('World Hubbert'!$N$17*(1-(M1554/'World Hubbert'!$N$18))*M1554,0)</f>
        <v>17.164399999999997</v>
      </c>
      <c r="O1554">
        <f t="shared" si="150"/>
        <v>5.8260119782806284E-2</v>
      </c>
      <c r="P1554">
        <f t="shared" si="151"/>
        <v>2022.9592211359061</v>
      </c>
      <c r="Q1554">
        <f t="shared" si="155"/>
        <v>2022</v>
      </c>
      <c r="R1554" s="25">
        <f t="shared" si="153"/>
        <v>17164.399999999998</v>
      </c>
      <c r="S1554" s="25">
        <f t="shared" si="154"/>
        <v>0</v>
      </c>
      <c r="W1554">
        <f>IF(AND(P1554&gt;='World Hubbert'!$N$9,P1553&lt;'World Hubbert'!$N$9),'Data 1'!M1554,0)</f>
        <v>0</v>
      </c>
      <c r="X1554">
        <f>IF(AND(P1554&gt;='World Hubbert'!$P$9,P1553&lt;'World Hubbert'!$P$9),'Data 1'!M1554,0)</f>
        <v>0</v>
      </c>
    </row>
    <row r="1555" spans="13:24">
      <c r="M1555">
        <f t="shared" si="152"/>
        <v>1552</v>
      </c>
      <c r="N1555">
        <f>MAX('World Hubbert'!$N$17*(1-(M1555/'World Hubbert'!$N$18))*M1555,0)</f>
        <v>17.10648888888889</v>
      </c>
      <c r="O1555">
        <f t="shared" si="150"/>
        <v>5.8457349517791815E-2</v>
      </c>
      <c r="P1555">
        <f t="shared" si="151"/>
        <v>2023.0176784854239</v>
      </c>
      <c r="Q1555">
        <f t="shared" si="155"/>
        <v>2023</v>
      </c>
      <c r="R1555" s="25">
        <f t="shared" si="153"/>
        <v>17106.488888888889</v>
      </c>
      <c r="S1555" s="25">
        <f t="shared" si="154"/>
        <v>0</v>
      </c>
      <c r="W1555">
        <f>IF(AND(P1555&gt;='World Hubbert'!$N$9,P1554&lt;'World Hubbert'!$N$9),'Data 1'!M1555,0)</f>
        <v>0</v>
      </c>
      <c r="X1555">
        <f>IF(AND(P1555&gt;='World Hubbert'!$P$9,P1554&lt;'World Hubbert'!$P$9),'Data 1'!M1555,0)</f>
        <v>0</v>
      </c>
    </row>
    <row r="1556" spans="13:24">
      <c r="M1556">
        <f t="shared" si="152"/>
        <v>1553</v>
      </c>
      <c r="N1556">
        <f>MAX('World Hubbert'!$N$17*(1-(M1556/'World Hubbert'!$N$18))*M1556,0)</f>
        <v>17.04848888888889</v>
      </c>
      <c r="O1556">
        <f t="shared" si="150"/>
        <v>5.8656224989637393E-2</v>
      </c>
      <c r="P1556">
        <f t="shared" si="151"/>
        <v>2023.0763347104134</v>
      </c>
      <c r="Q1556">
        <f t="shared" si="155"/>
        <v>2023</v>
      </c>
      <c r="R1556" s="25">
        <f t="shared" si="153"/>
        <v>17048.488888888889</v>
      </c>
      <c r="S1556" s="25">
        <f t="shared" si="154"/>
        <v>0</v>
      </c>
      <c r="W1556">
        <f>IF(AND(P1556&gt;='World Hubbert'!$N$9,P1555&lt;'World Hubbert'!$N$9),'Data 1'!M1556,0)</f>
        <v>0</v>
      </c>
      <c r="X1556">
        <f>IF(AND(P1556&gt;='World Hubbert'!$P$9,P1555&lt;'World Hubbert'!$P$9),'Data 1'!M1556,0)</f>
        <v>0</v>
      </c>
    </row>
    <row r="1557" spans="13:24">
      <c r="M1557">
        <f t="shared" si="152"/>
        <v>1554</v>
      </c>
      <c r="N1557">
        <f>MAX('World Hubbert'!$N$17*(1-(M1557/'World Hubbert'!$N$18))*M1557,0)</f>
        <v>16.990400000000005</v>
      </c>
      <c r="O1557">
        <f t="shared" ref="O1557:O1620" si="156">IF(N1557&gt;0,1/N1557,0)</f>
        <v>5.885676617383933E-2</v>
      </c>
      <c r="P1557">
        <f t="shared" ref="P1557:P1620" si="157">P1556+O1557</f>
        <v>2023.1351914765874</v>
      </c>
      <c r="Q1557">
        <f t="shared" si="155"/>
        <v>2023</v>
      </c>
      <c r="R1557" s="25">
        <f t="shared" si="153"/>
        <v>16990.400000000005</v>
      </c>
      <c r="S1557" s="25">
        <f t="shared" si="154"/>
        <v>0</v>
      </c>
      <c r="W1557">
        <f>IF(AND(P1557&gt;='World Hubbert'!$N$9,P1556&lt;'World Hubbert'!$N$9),'Data 1'!M1557,0)</f>
        <v>0</v>
      </c>
      <c r="X1557">
        <f>IF(AND(P1557&gt;='World Hubbert'!$P$9,P1556&lt;'World Hubbert'!$P$9),'Data 1'!M1557,0)</f>
        <v>0</v>
      </c>
    </row>
    <row r="1558" spans="13:24">
      <c r="M1558">
        <f t="shared" si="152"/>
        <v>1555</v>
      </c>
      <c r="N1558">
        <f>MAX('World Hubbert'!$N$17*(1-(M1558/'World Hubbert'!$N$18))*M1558,0)</f>
        <v>16.932222222222215</v>
      </c>
      <c r="O1558">
        <f t="shared" si="156"/>
        <v>5.9058993372268546E-2</v>
      </c>
      <c r="P1558">
        <f t="shared" si="157"/>
        <v>2023.1942504699596</v>
      </c>
      <c r="Q1558">
        <f t="shared" si="155"/>
        <v>2023</v>
      </c>
      <c r="R1558" s="25">
        <f t="shared" si="153"/>
        <v>16932.222222222215</v>
      </c>
      <c r="S1558" s="25">
        <f t="shared" si="154"/>
        <v>0</v>
      </c>
      <c r="W1558">
        <f>IF(AND(P1558&gt;='World Hubbert'!$N$9,P1557&lt;'World Hubbert'!$N$9),'Data 1'!M1558,0)</f>
        <v>0</v>
      </c>
      <c r="X1558">
        <f>IF(AND(P1558&gt;='World Hubbert'!$P$9,P1557&lt;'World Hubbert'!$P$9),'Data 1'!M1558,0)</f>
        <v>0</v>
      </c>
    </row>
    <row r="1559" spans="13:24">
      <c r="M1559">
        <f t="shared" si="152"/>
        <v>1556</v>
      </c>
      <c r="N1559">
        <f>MAX('World Hubbert'!$N$17*(1-(M1559/'World Hubbert'!$N$18))*M1559,0)</f>
        <v>16.873955555555554</v>
      </c>
      <c r="O1559">
        <f t="shared" si="156"/>
        <v>5.9262927219857563E-2</v>
      </c>
      <c r="P1559">
        <f t="shared" si="157"/>
        <v>2023.2535133971794</v>
      </c>
      <c r="Q1559">
        <f t="shared" si="155"/>
        <v>2023</v>
      </c>
      <c r="R1559" s="25">
        <f t="shared" si="153"/>
        <v>16873.955555555553</v>
      </c>
      <c r="S1559" s="25">
        <f t="shared" si="154"/>
        <v>0</v>
      </c>
      <c r="W1559">
        <f>IF(AND(P1559&gt;='World Hubbert'!$N$9,P1558&lt;'World Hubbert'!$N$9),'Data 1'!M1559,0)</f>
        <v>0</v>
      </c>
      <c r="X1559">
        <f>IF(AND(P1559&gt;='World Hubbert'!$P$9,P1558&lt;'World Hubbert'!$P$9),'Data 1'!M1559,0)</f>
        <v>0</v>
      </c>
    </row>
    <row r="1560" spans="13:24">
      <c r="M1560">
        <f t="shared" si="152"/>
        <v>1557</v>
      </c>
      <c r="N1560">
        <f>MAX('World Hubbert'!$N$17*(1-(M1560/'World Hubbert'!$N$18))*M1560,0)</f>
        <v>16.8156</v>
      </c>
      <c r="O1560">
        <f t="shared" si="156"/>
        <v>5.9468588691453175E-2</v>
      </c>
      <c r="P1560">
        <f t="shared" si="157"/>
        <v>2023.3129819858709</v>
      </c>
      <c r="Q1560">
        <f t="shared" si="155"/>
        <v>2023</v>
      </c>
      <c r="R1560" s="25">
        <f t="shared" si="153"/>
        <v>16815.599999999999</v>
      </c>
      <c r="S1560" s="25">
        <f t="shared" si="154"/>
        <v>0</v>
      </c>
      <c r="W1560">
        <f>IF(AND(P1560&gt;='World Hubbert'!$N$9,P1559&lt;'World Hubbert'!$N$9),'Data 1'!M1560,0)</f>
        <v>0</v>
      </c>
      <c r="X1560">
        <f>IF(AND(P1560&gt;='World Hubbert'!$P$9,P1559&lt;'World Hubbert'!$P$9),'Data 1'!M1560,0)</f>
        <v>0</v>
      </c>
    </row>
    <row r="1561" spans="13:24">
      <c r="M1561">
        <f t="shared" si="152"/>
        <v>1558</v>
      </c>
      <c r="N1561">
        <f>MAX('World Hubbert'!$N$17*(1-(M1561/'World Hubbert'!$N$18))*M1561,0)</f>
        <v>16.75715555555556</v>
      </c>
      <c r="O1561">
        <f t="shared" si="156"/>
        <v>5.9675999108838397E-2</v>
      </c>
      <c r="P1561">
        <f t="shared" si="157"/>
        <v>2023.3726579849797</v>
      </c>
      <c r="Q1561">
        <f t="shared" si="155"/>
        <v>2023</v>
      </c>
      <c r="R1561" s="25">
        <f t="shared" si="153"/>
        <v>16757.155555555561</v>
      </c>
      <c r="S1561" s="25">
        <f t="shared" si="154"/>
        <v>0</v>
      </c>
      <c r="W1561">
        <f>IF(AND(P1561&gt;='World Hubbert'!$N$9,P1560&lt;'World Hubbert'!$N$9),'Data 1'!M1561,0)</f>
        <v>0</v>
      </c>
      <c r="X1561">
        <f>IF(AND(P1561&gt;='World Hubbert'!$P$9,P1560&lt;'World Hubbert'!$P$9),'Data 1'!M1561,0)</f>
        <v>0</v>
      </c>
    </row>
    <row r="1562" spans="13:24">
      <c r="M1562">
        <f t="shared" si="152"/>
        <v>1559</v>
      </c>
      <c r="N1562">
        <f>MAX('World Hubbert'!$N$17*(1-(M1562/'World Hubbert'!$N$18))*M1562,0)</f>
        <v>16.698622222222216</v>
      </c>
      <c r="O1562">
        <f t="shared" si="156"/>
        <v>5.9885180147929727E-2</v>
      </c>
      <c r="P1562">
        <f t="shared" si="157"/>
        <v>2023.4325431651275</v>
      </c>
      <c r="Q1562">
        <f t="shared" si="155"/>
        <v>2023</v>
      </c>
      <c r="R1562" s="25">
        <f t="shared" si="153"/>
        <v>16698.622222222217</v>
      </c>
      <c r="S1562" s="25">
        <f t="shared" si="154"/>
        <v>0</v>
      </c>
      <c r="W1562">
        <f>IF(AND(P1562&gt;='World Hubbert'!$N$9,P1561&lt;'World Hubbert'!$N$9),'Data 1'!M1562,0)</f>
        <v>0</v>
      </c>
      <c r="X1562">
        <f>IF(AND(P1562&gt;='World Hubbert'!$P$9,P1561&lt;'World Hubbert'!$P$9),'Data 1'!M1562,0)</f>
        <v>0</v>
      </c>
    </row>
    <row r="1563" spans="13:24">
      <c r="M1563">
        <f t="shared" si="152"/>
        <v>1560</v>
      </c>
      <c r="N1563">
        <f>MAX('World Hubbert'!$N$17*(1-(M1563/'World Hubbert'!$N$18))*M1563,0)</f>
        <v>16.639999999999997</v>
      </c>
      <c r="O1563">
        <f t="shared" si="156"/>
        <v>6.0096153846153855E-2</v>
      </c>
      <c r="P1563">
        <f t="shared" si="157"/>
        <v>2023.4926393189737</v>
      </c>
      <c r="Q1563">
        <f t="shared" si="155"/>
        <v>2023</v>
      </c>
      <c r="R1563" s="25">
        <f t="shared" si="153"/>
        <v>16639.999999999996</v>
      </c>
      <c r="S1563" s="25">
        <f t="shared" si="154"/>
        <v>0</v>
      </c>
      <c r="W1563">
        <f>IF(AND(P1563&gt;='World Hubbert'!$N$9,P1562&lt;'World Hubbert'!$N$9),'Data 1'!M1563,0)</f>
        <v>0</v>
      </c>
      <c r="X1563">
        <f>IF(AND(P1563&gt;='World Hubbert'!$P$9,P1562&lt;'World Hubbert'!$P$9),'Data 1'!M1563,0)</f>
        <v>0</v>
      </c>
    </row>
    <row r="1564" spans="13:24">
      <c r="M1564">
        <f t="shared" si="152"/>
        <v>1561</v>
      </c>
      <c r="N1564">
        <f>MAX('World Hubbert'!$N$17*(1-(M1564/'World Hubbert'!$N$18))*M1564,0)</f>
        <v>16.581288888888889</v>
      </c>
      <c r="O1564">
        <f t="shared" si="156"/>
        <v>6.0308942610010213E-2</v>
      </c>
      <c r="P1564">
        <f t="shared" si="157"/>
        <v>2023.5529482615837</v>
      </c>
      <c r="Q1564">
        <f t="shared" si="155"/>
        <v>2023</v>
      </c>
      <c r="R1564" s="25">
        <f t="shared" si="153"/>
        <v>16581.288888888888</v>
      </c>
      <c r="S1564" s="25">
        <f t="shared" si="154"/>
        <v>0</v>
      </c>
      <c r="W1564">
        <f>IF(AND(P1564&gt;='World Hubbert'!$N$9,P1563&lt;'World Hubbert'!$N$9),'Data 1'!M1564,0)</f>
        <v>0</v>
      </c>
      <c r="X1564">
        <f>IF(AND(P1564&gt;='World Hubbert'!$P$9,P1563&lt;'World Hubbert'!$P$9),'Data 1'!M1564,0)</f>
        <v>0</v>
      </c>
    </row>
    <row r="1565" spans="13:24">
      <c r="M1565">
        <f t="shared" si="152"/>
        <v>1562</v>
      </c>
      <c r="N1565">
        <f>MAX('World Hubbert'!$N$17*(1-(M1565/'World Hubbert'!$N$18))*M1565,0)</f>
        <v>16.522488888888891</v>
      </c>
      <c r="O1565">
        <f t="shared" si="156"/>
        <v>6.0523569222823564E-2</v>
      </c>
      <c r="P1565">
        <f t="shared" si="157"/>
        <v>2023.6134718308065</v>
      </c>
      <c r="Q1565">
        <f t="shared" si="155"/>
        <v>2023</v>
      </c>
      <c r="R1565" s="25">
        <f t="shared" si="153"/>
        <v>16522.488888888889</v>
      </c>
      <c r="S1565" s="25">
        <f t="shared" si="154"/>
        <v>0</v>
      </c>
      <c r="W1565">
        <f>IF(AND(P1565&gt;='World Hubbert'!$N$9,P1564&lt;'World Hubbert'!$N$9),'Data 1'!M1565,0)</f>
        <v>0</v>
      </c>
      <c r="X1565">
        <f>IF(AND(P1565&gt;='World Hubbert'!$P$9,P1564&lt;'World Hubbert'!$P$9),'Data 1'!M1565,0)</f>
        <v>0</v>
      </c>
    </row>
    <row r="1566" spans="13:24">
      <c r="M1566">
        <f t="shared" si="152"/>
        <v>1563</v>
      </c>
      <c r="N1566">
        <f>MAX('World Hubbert'!$N$17*(1-(M1566/'World Hubbert'!$N$18))*M1566,0)</f>
        <v>16.463600000000007</v>
      </c>
      <c r="O1566">
        <f t="shared" si="156"/>
        <v>6.0740056852693187E-2</v>
      </c>
      <c r="P1566">
        <f t="shared" si="157"/>
        <v>2023.6742118876591</v>
      </c>
      <c r="Q1566">
        <f t="shared" si="155"/>
        <v>2023</v>
      </c>
      <c r="R1566" s="25">
        <f t="shared" si="153"/>
        <v>16463.600000000006</v>
      </c>
      <c r="S1566" s="25">
        <f t="shared" si="154"/>
        <v>0</v>
      </c>
      <c r="W1566">
        <f>IF(AND(P1566&gt;='World Hubbert'!$N$9,P1565&lt;'World Hubbert'!$N$9),'Data 1'!M1566,0)</f>
        <v>0</v>
      </c>
      <c r="X1566">
        <f>IF(AND(P1566&gt;='World Hubbert'!$P$9,P1565&lt;'World Hubbert'!$P$9),'Data 1'!M1566,0)</f>
        <v>0</v>
      </c>
    </row>
    <row r="1567" spans="13:24">
      <c r="M1567">
        <f t="shared" si="152"/>
        <v>1564</v>
      </c>
      <c r="N1567">
        <f>MAX('World Hubbert'!$N$17*(1-(M1567/'World Hubbert'!$N$18))*M1567,0)</f>
        <v>16.404622222222219</v>
      </c>
      <c r="O1567">
        <f t="shared" si="156"/>
        <v>6.0958429060644165E-2</v>
      </c>
      <c r="P1567">
        <f t="shared" si="157"/>
        <v>2023.7351703167199</v>
      </c>
      <c r="Q1567">
        <f t="shared" si="155"/>
        <v>2023</v>
      </c>
      <c r="R1567" s="25">
        <f t="shared" si="153"/>
        <v>16404.62222222222</v>
      </c>
      <c r="S1567" s="25">
        <f t="shared" si="154"/>
        <v>0</v>
      </c>
      <c r="W1567">
        <f>IF(AND(P1567&gt;='World Hubbert'!$N$9,P1566&lt;'World Hubbert'!$N$9),'Data 1'!M1567,0)</f>
        <v>0</v>
      </c>
      <c r="X1567">
        <f>IF(AND(P1567&gt;='World Hubbert'!$P$9,P1566&lt;'World Hubbert'!$P$9),'Data 1'!M1567,0)</f>
        <v>0</v>
      </c>
    </row>
    <row r="1568" spans="13:24">
      <c r="M1568">
        <f t="shared" si="152"/>
        <v>1565</v>
      </c>
      <c r="N1568">
        <f>MAX('World Hubbert'!$N$17*(1-(M1568/'World Hubbert'!$N$18))*M1568,0)</f>
        <v>16.345555555555553</v>
      </c>
      <c r="O1568">
        <f t="shared" si="156"/>
        <v>6.1178709808986487E-2</v>
      </c>
      <c r="P1568">
        <f t="shared" si="157"/>
        <v>2023.7963490265288</v>
      </c>
      <c r="Q1568">
        <f t="shared" si="155"/>
        <v>2023</v>
      </c>
      <c r="R1568" s="25">
        <f t="shared" si="153"/>
        <v>16345.555555555553</v>
      </c>
      <c r="S1568" s="25">
        <f t="shared" si="154"/>
        <v>0</v>
      </c>
      <c r="W1568">
        <f>IF(AND(P1568&gt;='World Hubbert'!$N$9,P1567&lt;'World Hubbert'!$N$9),'Data 1'!M1568,0)</f>
        <v>0</v>
      </c>
      <c r="X1568">
        <f>IF(AND(P1568&gt;='World Hubbert'!$P$9,P1567&lt;'World Hubbert'!$P$9),'Data 1'!M1568,0)</f>
        <v>0</v>
      </c>
    </row>
    <row r="1569" spans="13:24">
      <c r="M1569">
        <f t="shared" si="152"/>
        <v>1566</v>
      </c>
      <c r="N1569">
        <f>MAX('World Hubbert'!$N$17*(1-(M1569/'World Hubbert'!$N$18))*M1569,0)</f>
        <v>16.2864</v>
      </c>
      <c r="O1569">
        <f t="shared" si="156"/>
        <v>6.1400923469888985E-2</v>
      </c>
      <c r="P1569">
        <f t="shared" si="157"/>
        <v>2023.8577499499986</v>
      </c>
      <c r="Q1569">
        <f t="shared" si="155"/>
        <v>2023</v>
      </c>
      <c r="R1569" s="25">
        <f t="shared" si="153"/>
        <v>16286.4</v>
      </c>
      <c r="S1569" s="25">
        <f t="shared" si="154"/>
        <v>0</v>
      </c>
      <c r="W1569">
        <f>IF(AND(P1569&gt;='World Hubbert'!$N$9,P1568&lt;'World Hubbert'!$N$9),'Data 1'!M1569,0)</f>
        <v>0</v>
      </c>
      <c r="X1569">
        <f>IF(AND(P1569&gt;='World Hubbert'!$P$9,P1568&lt;'World Hubbert'!$P$9),'Data 1'!M1569,0)</f>
        <v>0</v>
      </c>
    </row>
    <row r="1570" spans="13:24">
      <c r="M1570">
        <f t="shared" si="152"/>
        <v>1567</v>
      </c>
      <c r="N1570">
        <f>MAX('World Hubbert'!$N$17*(1-(M1570/'World Hubbert'!$N$18))*M1570,0)</f>
        <v>16.227155555555562</v>
      </c>
      <c r="O1570">
        <f t="shared" si="156"/>
        <v>6.1625094834173694E-2</v>
      </c>
      <c r="P1570">
        <f t="shared" si="157"/>
        <v>2023.9193750448328</v>
      </c>
      <c r="Q1570">
        <f t="shared" si="155"/>
        <v>2023</v>
      </c>
      <c r="R1570" s="25">
        <f t="shared" si="153"/>
        <v>16227.155555555562</v>
      </c>
      <c r="S1570" s="25">
        <f t="shared" si="154"/>
        <v>0</v>
      </c>
      <c r="W1570">
        <f>IF(AND(P1570&gt;='World Hubbert'!$N$9,P1569&lt;'World Hubbert'!$N$9),'Data 1'!M1570,0)</f>
        <v>0</v>
      </c>
      <c r="X1570">
        <f>IF(AND(P1570&gt;='World Hubbert'!$P$9,P1569&lt;'World Hubbert'!$P$9),'Data 1'!M1570,0)</f>
        <v>0</v>
      </c>
    </row>
    <row r="1571" spans="13:24">
      <c r="M1571">
        <f t="shared" si="152"/>
        <v>1568</v>
      </c>
      <c r="N1571">
        <f>MAX('World Hubbert'!$N$17*(1-(M1571/'World Hubbert'!$N$18))*M1571,0)</f>
        <v>16.167822222222231</v>
      </c>
      <c r="O1571">
        <f t="shared" si="156"/>
        <v>6.1851249120337758E-2</v>
      </c>
      <c r="P1571">
        <f t="shared" si="157"/>
        <v>2023.9812262939531</v>
      </c>
      <c r="Q1571">
        <f t="shared" si="155"/>
        <v>2023</v>
      </c>
      <c r="R1571" s="25">
        <f t="shared" si="153"/>
        <v>16167.82222222223</v>
      </c>
      <c r="S1571" s="25">
        <f t="shared" si="154"/>
        <v>0</v>
      </c>
      <c r="W1571">
        <f>IF(AND(P1571&gt;='World Hubbert'!$N$9,P1570&lt;'World Hubbert'!$N$9),'Data 1'!M1571,0)</f>
        <v>0</v>
      </c>
      <c r="X1571">
        <f>IF(AND(P1571&gt;='World Hubbert'!$P$9,P1570&lt;'World Hubbert'!$P$9),'Data 1'!M1571,0)</f>
        <v>0</v>
      </c>
    </row>
    <row r="1572" spans="13:24">
      <c r="M1572">
        <f t="shared" si="152"/>
        <v>1569</v>
      </c>
      <c r="N1572">
        <f>MAX('World Hubbert'!$N$17*(1-(M1572/'World Hubbert'!$N$18))*M1572,0)</f>
        <v>16.108399999999996</v>
      </c>
      <c r="O1572">
        <f t="shared" si="156"/>
        <v>6.2079411983809701E-2</v>
      </c>
      <c r="P1572">
        <f t="shared" si="157"/>
        <v>2024.043305705937</v>
      </c>
      <c r="Q1572">
        <f t="shared" si="155"/>
        <v>2024</v>
      </c>
      <c r="R1572" s="25">
        <f t="shared" si="153"/>
        <v>16108.399999999996</v>
      </c>
      <c r="S1572" s="25">
        <f t="shared" si="154"/>
        <v>0</v>
      </c>
      <c r="W1572">
        <f>IF(AND(P1572&gt;='World Hubbert'!$N$9,P1571&lt;'World Hubbert'!$N$9),'Data 1'!M1572,0)</f>
        <v>0</v>
      </c>
      <c r="X1572">
        <f>IF(AND(P1572&gt;='World Hubbert'!$P$9,P1571&lt;'World Hubbert'!$P$9),'Data 1'!M1572,0)</f>
        <v>0</v>
      </c>
    </row>
    <row r="1573" spans="13:24">
      <c r="M1573">
        <f t="shared" si="152"/>
        <v>1570</v>
      </c>
      <c r="N1573">
        <f>MAX('World Hubbert'!$N$17*(1-(M1573/'World Hubbert'!$N$18))*M1573,0)</f>
        <v>16.048888888888886</v>
      </c>
      <c r="O1573">
        <f t="shared" si="156"/>
        <v>6.2309609526446978E-2</v>
      </c>
      <c r="P1573">
        <f t="shared" si="157"/>
        <v>2024.1056153154634</v>
      </c>
      <c r="Q1573">
        <f t="shared" si="155"/>
        <v>2024</v>
      </c>
      <c r="R1573" s="25">
        <f t="shared" si="153"/>
        <v>16048.888888888885</v>
      </c>
      <c r="S1573" s="25">
        <f t="shared" si="154"/>
        <v>0</v>
      </c>
      <c r="W1573">
        <f>IF(AND(P1573&gt;='World Hubbert'!$N$9,P1572&lt;'World Hubbert'!$N$9),'Data 1'!M1573,0)</f>
        <v>0</v>
      </c>
      <c r="X1573">
        <f>IF(AND(P1573&gt;='World Hubbert'!$P$9,P1572&lt;'World Hubbert'!$P$9),'Data 1'!M1573,0)</f>
        <v>0</v>
      </c>
    </row>
    <row r="1574" spans="13:24">
      <c r="M1574">
        <f t="shared" si="152"/>
        <v>1571</v>
      </c>
      <c r="N1574">
        <f>MAX('World Hubbert'!$N$17*(1-(M1574/'World Hubbert'!$N$18))*M1574,0)</f>
        <v>15.98928888888889</v>
      </c>
      <c r="O1574">
        <f t="shared" si="156"/>
        <v>6.2541868306282819E-2</v>
      </c>
      <c r="P1574">
        <f t="shared" si="157"/>
        <v>2024.1681571837696</v>
      </c>
      <c r="Q1574">
        <f t="shared" si="155"/>
        <v>2024</v>
      </c>
      <c r="R1574" s="25">
        <f t="shared" si="153"/>
        <v>15989.28888888889</v>
      </c>
      <c r="S1574" s="25">
        <f t="shared" si="154"/>
        <v>0</v>
      </c>
      <c r="W1574">
        <f>IF(AND(P1574&gt;='World Hubbert'!$N$9,P1573&lt;'World Hubbert'!$N$9),'Data 1'!M1574,0)</f>
        <v>0</v>
      </c>
      <c r="X1574">
        <f>IF(AND(P1574&gt;='World Hubbert'!$P$9,P1573&lt;'World Hubbert'!$P$9),'Data 1'!M1574,0)</f>
        <v>0</v>
      </c>
    </row>
    <row r="1575" spans="13:24">
      <c r="M1575">
        <f t="shared" si="152"/>
        <v>1572</v>
      </c>
      <c r="N1575">
        <f>MAX('World Hubbert'!$N$17*(1-(M1575/'World Hubbert'!$N$18))*M1575,0)</f>
        <v>15.929600000000004</v>
      </c>
      <c r="O1575">
        <f t="shared" si="156"/>
        <v>6.2776215347529113E-2</v>
      </c>
      <c r="P1575">
        <f t="shared" si="157"/>
        <v>2024.2309333991172</v>
      </c>
      <c r="Q1575">
        <f t="shared" si="155"/>
        <v>2024</v>
      </c>
      <c r="R1575" s="25">
        <f t="shared" si="153"/>
        <v>15929.600000000004</v>
      </c>
      <c r="S1575" s="25">
        <f t="shared" si="154"/>
        <v>0</v>
      </c>
      <c r="W1575">
        <f>IF(AND(P1575&gt;='World Hubbert'!$N$9,P1574&lt;'World Hubbert'!$N$9),'Data 1'!M1575,0)</f>
        <v>0</v>
      </c>
      <c r="X1575">
        <f>IF(AND(P1575&gt;='World Hubbert'!$P$9,P1574&lt;'World Hubbert'!$P$9),'Data 1'!M1575,0)</f>
        <v>0</v>
      </c>
    </row>
    <row r="1576" spans="13:24">
      <c r="M1576">
        <f t="shared" si="152"/>
        <v>1573</v>
      </c>
      <c r="N1576">
        <f>MAX('World Hubbert'!$N$17*(1-(M1576/'World Hubbert'!$N$18))*M1576,0)</f>
        <v>15.869822222222217</v>
      </c>
      <c r="O1576">
        <f t="shared" si="156"/>
        <v>6.3012678150843965E-2</v>
      </c>
      <c r="P1576">
        <f t="shared" si="157"/>
        <v>2024.2939460772682</v>
      </c>
      <c r="Q1576">
        <f t="shared" si="155"/>
        <v>2024</v>
      </c>
      <c r="R1576" s="25">
        <f t="shared" si="153"/>
        <v>15869.822222222218</v>
      </c>
      <c r="S1576" s="25">
        <f t="shared" si="154"/>
        <v>0</v>
      </c>
      <c r="W1576">
        <f>IF(AND(P1576&gt;='World Hubbert'!$N$9,P1575&lt;'World Hubbert'!$N$9),'Data 1'!M1576,0)</f>
        <v>0</v>
      </c>
      <c r="X1576">
        <f>IF(AND(P1576&gt;='World Hubbert'!$P$9,P1575&lt;'World Hubbert'!$P$9),'Data 1'!M1576,0)</f>
        <v>0</v>
      </c>
    </row>
    <row r="1577" spans="13:24">
      <c r="M1577">
        <f t="shared" si="152"/>
        <v>1574</v>
      </c>
      <c r="N1577">
        <f>MAX('World Hubbert'!$N$17*(1-(M1577/'World Hubbert'!$N$18))*M1577,0)</f>
        <v>15.809955555555552</v>
      </c>
      <c r="O1577">
        <f t="shared" si="156"/>
        <v>6.3251284703871549E-2</v>
      </c>
      <c r="P1577">
        <f t="shared" si="157"/>
        <v>2024.3571973619721</v>
      </c>
      <c r="Q1577">
        <f t="shared" si="155"/>
        <v>2024</v>
      </c>
      <c r="R1577" s="25">
        <f t="shared" si="153"/>
        <v>15809.955555555553</v>
      </c>
      <c r="S1577" s="25">
        <f t="shared" si="154"/>
        <v>0</v>
      </c>
      <c r="W1577">
        <f>IF(AND(P1577&gt;='World Hubbert'!$N$9,P1576&lt;'World Hubbert'!$N$9),'Data 1'!M1577,0)</f>
        <v>0</v>
      </c>
      <c r="X1577">
        <f>IF(AND(P1577&gt;='World Hubbert'!$P$9,P1576&lt;'World Hubbert'!$P$9),'Data 1'!M1577,0)</f>
        <v>0</v>
      </c>
    </row>
    <row r="1578" spans="13:24">
      <c r="M1578">
        <f t="shared" si="152"/>
        <v>1575</v>
      </c>
      <c r="N1578">
        <f>MAX('World Hubbert'!$N$17*(1-(M1578/'World Hubbert'!$N$18))*M1578,0)</f>
        <v>15.75</v>
      </c>
      <c r="O1578">
        <f t="shared" si="156"/>
        <v>6.3492063492063489E-2</v>
      </c>
      <c r="P1578">
        <f t="shared" si="157"/>
        <v>2024.4206894254642</v>
      </c>
      <c r="Q1578">
        <f t="shared" si="155"/>
        <v>2024</v>
      </c>
      <c r="R1578" s="25">
        <f t="shared" si="153"/>
        <v>15750</v>
      </c>
      <c r="S1578" s="25">
        <f t="shared" si="154"/>
        <v>0</v>
      </c>
      <c r="W1578">
        <f>IF(AND(P1578&gt;='World Hubbert'!$N$9,P1577&lt;'World Hubbert'!$N$9),'Data 1'!M1578,0)</f>
        <v>0</v>
      </c>
      <c r="X1578">
        <f>IF(AND(P1578&gt;='World Hubbert'!$P$9,P1577&lt;'World Hubbert'!$P$9),'Data 1'!M1578,0)</f>
        <v>0</v>
      </c>
    </row>
    <row r="1579" spans="13:24">
      <c r="M1579">
        <f t="shared" si="152"/>
        <v>1576</v>
      </c>
      <c r="N1579">
        <f>MAX('World Hubbert'!$N$17*(1-(M1579/'World Hubbert'!$N$18))*M1579,0)</f>
        <v>15.689955555555558</v>
      </c>
      <c r="O1579">
        <f t="shared" si="156"/>
        <v>6.3735043509789688E-2</v>
      </c>
      <c r="P1579">
        <f t="shared" si="157"/>
        <v>2024.4844244689739</v>
      </c>
      <c r="Q1579">
        <f t="shared" si="155"/>
        <v>2024</v>
      </c>
      <c r="R1579" s="25">
        <f t="shared" si="153"/>
        <v>15689.955555555558</v>
      </c>
      <c r="S1579" s="25">
        <f t="shared" si="154"/>
        <v>0</v>
      </c>
      <c r="W1579">
        <f>IF(AND(P1579&gt;='World Hubbert'!$N$9,P1578&lt;'World Hubbert'!$N$9),'Data 1'!M1579,0)</f>
        <v>0</v>
      </c>
      <c r="X1579">
        <f>IF(AND(P1579&gt;='World Hubbert'!$P$9,P1578&lt;'World Hubbert'!$P$9),'Data 1'!M1579,0)</f>
        <v>0</v>
      </c>
    </row>
    <row r="1580" spans="13:24">
      <c r="M1580">
        <f t="shared" si="152"/>
        <v>1577</v>
      </c>
      <c r="N1580">
        <f>MAX('World Hubbert'!$N$17*(1-(M1580/'World Hubbert'!$N$18))*M1580,0)</f>
        <v>15.629822222222229</v>
      </c>
      <c r="O1580">
        <f t="shared" si="156"/>
        <v>6.3980254271748277E-2</v>
      </c>
      <c r="P1580">
        <f t="shared" si="157"/>
        <v>2024.5484047232455</v>
      </c>
      <c r="Q1580">
        <f t="shared" si="155"/>
        <v>2024</v>
      </c>
      <c r="R1580" s="25">
        <f t="shared" si="153"/>
        <v>15629.822222222228</v>
      </c>
      <c r="S1580" s="25">
        <f t="shared" si="154"/>
        <v>0</v>
      </c>
      <c r="W1580">
        <f>IF(AND(P1580&gt;='World Hubbert'!$N$9,P1579&lt;'World Hubbert'!$N$9),'Data 1'!M1580,0)</f>
        <v>0</v>
      </c>
      <c r="X1580">
        <f>IF(AND(P1580&gt;='World Hubbert'!$P$9,P1579&lt;'World Hubbert'!$P$9),'Data 1'!M1580,0)</f>
        <v>0</v>
      </c>
    </row>
    <row r="1581" spans="13:24">
      <c r="M1581">
        <f t="shared" si="152"/>
        <v>1578</v>
      </c>
      <c r="N1581">
        <f>MAX('World Hubbert'!$N$17*(1-(M1581/'World Hubbert'!$N$18))*M1581,0)</f>
        <v>15.569599999999996</v>
      </c>
      <c r="O1581">
        <f t="shared" si="156"/>
        <v>6.4227725824684015E-2</v>
      </c>
      <c r="P1581">
        <f t="shared" si="157"/>
        <v>2024.6126324490701</v>
      </c>
      <c r="Q1581">
        <f t="shared" si="155"/>
        <v>2024</v>
      </c>
      <c r="R1581" s="25">
        <f t="shared" si="153"/>
        <v>15569.599999999997</v>
      </c>
      <c r="S1581" s="25">
        <f t="shared" si="154"/>
        <v>0</v>
      </c>
      <c r="W1581">
        <f>IF(AND(P1581&gt;='World Hubbert'!$N$9,P1580&lt;'World Hubbert'!$N$9),'Data 1'!M1581,0)</f>
        <v>0</v>
      </c>
      <c r="X1581">
        <f>IF(AND(P1581&gt;='World Hubbert'!$P$9,P1580&lt;'World Hubbert'!$P$9),'Data 1'!M1581,0)</f>
        <v>0</v>
      </c>
    </row>
    <row r="1582" spans="13:24">
      <c r="M1582">
        <f t="shared" si="152"/>
        <v>1579</v>
      </c>
      <c r="N1582">
        <f>MAX('World Hubbert'!$N$17*(1-(M1582/'World Hubbert'!$N$18))*M1582,0)</f>
        <v>15.509288888888888</v>
      </c>
      <c r="O1582">
        <f t="shared" si="156"/>
        <v>6.4477488759424467E-2</v>
      </c>
      <c r="P1582">
        <f t="shared" si="157"/>
        <v>2024.6771099378295</v>
      </c>
      <c r="Q1582">
        <f t="shared" si="155"/>
        <v>2024</v>
      </c>
      <c r="R1582" s="25">
        <f t="shared" si="153"/>
        <v>15509.288888888888</v>
      </c>
      <c r="S1582" s="25">
        <f t="shared" si="154"/>
        <v>0</v>
      </c>
      <c r="W1582">
        <f>IF(AND(P1582&gt;='World Hubbert'!$N$9,P1581&lt;'World Hubbert'!$N$9),'Data 1'!M1582,0)</f>
        <v>0</v>
      </c>
      <c r="X1582">
        <f>IF(AND(P1582&gt;='World Hubbert'!$P$9,P1581&lt;'World Hubbert'!$P$9),'Data 1'!M1582,0)</f>
        <v>0</v>
      </c>
    </row>
    <row r="1583" spans="13:24">
      <c r="M1583">
        <f t="shared" si="152"/>
        <v>1580</v>
      </c>
      <c r="N1583">
        <f>MAX('World Hubbert'!$N$17*(1-(M1583/'World Hubbert'!$N$18))*M1583,0)</f>
        <v>15.448888888888892</v>
      </c>
      <c r="O1583">
        <f t="shared" si="156"/>
        <v>6.4729574223245101E-2</v>
      </c>
      <c r="P1583">
        <f t="shared" si="157"/>
        <v>2024.7418395120528</v>
      </c>
      <c r="Q1583">
        <f t="shared" si="155"/>
        <v>2024</v>
      </c>
      <c r="R1583" s="25">
        <f t="shared" si="153"/>
        <v>15448.888888888892</v>
      </c>
      <c r="S1583" s="25">
        <f t="shared" si="154"/>
        <v>0</v>
      </c>
      <c r="W1583">
        <f>IF(AND(P1583&gt;='World Hubbert'!$N$9,P1582&lt;'World Hubbert'!$N$9),'Data 1'!M1583,0)</f>
        <v>0</v>
      </c>
      <c r="X1583">
        <f>IF(AND(P1583&gt;='World Hubbert'!$P$9,P1582&lt;'World Hubbert'!$P$9),'Data 1'!M1583,0)</f>
        <v>0</v>
      </c>
    </row>
    <row r="1584" spans="13:24">
      <c r="M1584">
        <f t="shared" si="152"/>
        <v>1581</v>
      </c>
      <c r="N1584">
        <f>MAX('World Hubbert'!$N$17*(1-(M1584/'World Hubbert'!$N$18))*M1584,0)</f>
        <v>15.388400000000006</v>
      </c>
      <c r="O1584">
        <f t="shared" si="156"/>
        <v>6.4984013932572568E-2</v>
      </c>
      <c r="P1584">
        <f t="shared" si="157"/>
        <v>2024.8068235259855</v>
      </c>
      <c r="Q1584">
        <f t="shared" si="155"/>
        <v>2024</v>
      </c>
      <c r="R1584" s="25">
        <f t="shared" si="153"/>
        <v>15388.400000000007</v>
      </c>
      <c r="S1584" s="25">
        <f t="shared" si="154"/>
        <v>0</v>
      </c>
      <c r="W1584">
        <f>IF(AND(P1584&gt;='World Hubbert'!$N$9,P1583&lt;'World Hubbert'!$N$9),'Data 1'!M1584,0)</f>
        <v>0</v>
      </c>
      <c r="X1584">
        <f>IF(AND(P1584&gt;='World Hubbert'!$P$9,P1583&lt;'World Hubbert'!$P$9),'Data 1'!M1584,0)</f>
        <v>0</v>
      </c>
    </row>
    <row r="1585" spans="13:24">
      <c r="M1585">
        <f t="shared" si="152"/>
        <v>1582</v>
      </c>
      <c r="N1585">
        <f>MAX('World Hubbert'!$N$17*(1-(M1585/'World Hubbert'!$N$18))*M1585,0)</f>
        <v>15.327822222222215</v>
      </c>
      <c r="O1585">
        <f t="shared" si="156"/>
        <v>6.5240840186037916E-2</v>
      </c>
      <c r="P1585">
        <f t="shared" si="157"/>
        <v>2024.8720643661716</v>
      </c>
      <c r="Q1585">
        <f t="shared" si="155"/>
        <v>2024</v>
      </c>
      <c r="R1585" s="25">
        <f t="shared" si="153"/>
        <v>15327.822222222216</v>
      </c>
      <c r="S1585" s="25">
        <f t="shared" si="154"/>
        <v>0</v>
      </c>
      <c r="W1585">
        <f>IF(AND(P1585&gt;='World Hubbert'!$N$9,P1584&lt;'World Hubbert'!$N$9),'Data 1'!M1585,0)</f>
        <v>0</v>
      </c>
      <c r="X1585">
        <f>IF(AND(P1585&gt;='World Hubbert'!$P$9,P1584&lt;'World Hubbert'!$P$9),'Data 1'!M1585,0)</f>
        <v>0</v>
      </c>
    </row>
    <row r="1586" spans="13:24">
      <c r="M1586">
        <f t="shared" si="152"/>
        <v>1583</v>
      </c>
      <c r="N1586">
        <f>MAX('World Hubbert'!$N$17*(1-(M1586/'World Hubbert'!$N$18))*M1586,0)</f>
        <v>15.267155555555551</v>
      </c>
      <c r="O1586">
        <f t="shared" si="156"/>
        <v>6.5500085877890399E-2</v>
      </c>
      <c r="P1586">
        <f t="shared" si="157"/>
        <v>2024.9375644520494</v>
      </c>
      <c r="Q1586">
        <f t="shared" si="155"/>
        <v>2024</v>
      </c>
      <c r="R1586" s="25">
        <f t="shared" si="153"/>
        <v>15267.155555555551</v>
      </c>
      <c r="S1586" s="25">
        <f t="shared" si="154"/>
        <v>0</v>
      </c>
      <c r="W1586">
        <f>IF(AND(P1586&gt;='World Hubbert'!$N$9,P1585&lt;'World Hubbert'!$N$9),'Data 1'!M1586,0)</f>
        <v>0</v>
      </c>
      <c r="X1586">
        <f>IF(AND(P1586&gt;='World Hubbert'!$P$9,P1585&lt;'World Hubbert'!$P$9),'Data 1'!M1586,0)</f>
        <v>0</v>
      </c>
    </row>
    <row r="1587" spans="13:24">
      <c r="M1587">
        <f t="shared" si="152"/>
        <v>1584</v>
      </c>
      <c r="N1587">
        <f>MAX('World Hubbert'!$N$17*(1-(M1587/'World Hubbert'!$N$18))*M1587,0)</f>
        <v>15.206399999999999</v>
      </c>
      <c r="O1587">
        <f t="shared" si="156"/>
        <v>6.5761784511784521E-2</v>
      </c>
      <c r="P1587">
        <f t="shared" si="157"/>
        <v>2025.0033262365612</v>
      </c>
      <c r="Q1587">
        <f t="shared" si="155"/>
        <v>2025</v>
      </c>
      <c r="R1587" s="25">
        <f t="shared" si="153"/>
        <v>15206.399999999998</v>
      </c>
      <c r="S1587" s="25">
        <f t="shared" si="154"/>
        <v>0</v>
      </c>
      <c r="W1587">
        <f>IF(AND(P1587&gt;='World Hubbert'!$N$9,P1586&lt;'World Hubbert'!$N$9),'Data 1'!M1587,0)</f>
        <v>0</v>
      </c>
      <c r="X1587">
        <f>IF(AND(P1587&gt;='World Hubbert'!$P$9,P1586&lt;'World Hubbert'!$P$9),'Data 1'!M1587,0)</f>
        <v>0</v>
      </c>
    </row>
    <row r="1588" spans="13:24">
      <c r="M1588">
        <f t="shared" si="152"/>
        <v>1585</v>
      </c>
      <c r="N1588">
        <f>MAX('World Hubbert'!$N$17*(1-(M1588/'World Hubbert'!$N$18))*M1588,0)</f>
        <v>15.145555555555557</v>
      </c>
      <c r="O1588">
        <f t="shared" si="156"/>
        <v>6.6025970214951213E-2</v>
      </c>
      <c r="P1588">
        <f t="shared" si="157"/>
        <v>2025.0693522067761</v>
      </c>
      <c r="Q1588">
        <f t="shared" si="155"/>
        <v>2025</v>
      </c>
      <c r="R1588" s="25">
        <f t="shared" si="153"/>
        <v>15145.555555555557</v>
      </c>
      <c r="S1588" s="25">
        <f t="shared" si="154"/>
        <v>0</v>
      </c>
      <c r="W1588">
        <f>IF(AND(P1588&gt;='World Hubbert'!$N$9,P1587&lt;'World Hubbert'!$N$9),'Data 1'!M1588,0)</f>
        <v>0</v>
      </c>
      <c r="X1588">
        <f>IF(AND(P1588&gt;='World Hubbert'!$P$9,P1587&lt;'World Hubbert'!$P$9),'Data 1'!M1588,0)</f>
        <v>0</v>
      </c>
    </row>
    <row r="1589" spans="13:24">
      <c r="M1589">
        <f t="shared" si="152"/>
        <v>1586</v>
      </c>
      <c r="N1589">
        <f>MAX('World Hubbert'!$N$17*(1-(M1589/'World Hubbert'!$N$18))*M1589,0)</f>
        <v>15.084622222222228</v>
      </c>
      <c r="O1589">
        <f t="shared" si="156"/>
        <v>6.6292677752766593E-2</v>
      </c>
      <c r="P1589">
        <f t="shared" si="157"/>
        <v>2025.1356448845288</v>
      </c>
      <c r="Q1589">
        <f t="shared" si="155"/>
        <v>2025</v>
      </c>
      <c r="R1589" s="25">
        <f t="shared" si="153"/>
        <v>15084.622222222228</v>
      </c>
      <c r="S1589" s="25">
        <f t="shared" si="154"/>
        <v>0</v>
      </c>
      <c r="W1589">
        <f>IF(AND(P1589&gt;='World Hubbert'!$N$9,P1588&lt;'World Hubbert'!$N$9),'Data 1'!M1589,0)</f>
        <v>0</v>
      </c>
      <c r="X1589">
        <f>IF(AND(P1589&gt;='World Hubbert'!$P$9,P1588&lt;'World Hubbert'!$P$9),'Data 1'!M1589,0)</f>
        <v>0</v>
      </c>
    </row>
    <row r="1590" spans="13:24">
      <c r="M1590">
        <f t="shared" si="152"/>
        <v>1587</v>
      </c>
      <c r="N1590">
        <f>MAX('World Hubbert'!$N$17*(1-(M1590/'World Hubbert'!$N$18))*M1590,0)</f>
        <v>15.023599999999995</v>
      </c>
      <c r="O1590">
        <f t="shared" si="156"/>
        <v>6.6561942543731226E-2</v>
      </c>
      <c r="P1590">
        <f t="shared" si="157"/>
        <v>2025.2022068270726</v>
      </c>
      <c r="Q1590">
        <f t="shared" si="155"/>
        <v>2025</v>
      </c>
      <c r="R1590" s="25">
        <f t="shared" si="153"/>
        <v>15023.599999999995</v>
      </c>
      <c r="S1590" s="25">
        <f t="shared" si="154"/>
        <v>0</v>
      </c>
      <c r="W1590">
        <f>IF(AND(P1590&gt;='World Hubbert'!$N$9,P1589&lt;'World Hubbert'!$N$9),'Data 1'!M1590,0)</f>
        <v>0</v>
      </c>
      <c r="X1590">
        <f>IF(AND(P1590&gt;='World Hubbert'!$P$9,P1589&lt;'World Hubbert'!$P$9),'Data 1'!M1590,0)</f>
        <v>0</v>
      </c>
    </row>
    <row r="1591" spans="13:24">
      <c r="M1591">
        <f t="shared" ref="M1591:M1654" si="158">M1590+1</f>
        <v>1588</v>
      </c>
      <c r="N1591">
        <f>MAX('World Hubbert'!$N$17*(1-(M1591/'World Hubbert'!$N$18))*M1591,0)</f>
        <v>14.962488888888887</v>
      </c>
      <c r="O1591">
        <f t="shared" si="156"/>
        <v>6.6833800674872879E-2</v>
      </c>
      <c r="P1591">
        <f t="shared" si="157"/>
        <v>2025.2690406277475</v>
      </c>
      <c r="Q1591">
        <f t="shared" si="155"/>
        <v>2025</v>
      </c>
      <c r="R1591" s="25">
        <f t="shared" ref="R1591:R1654" si="159">IF(N1591&gt;0,N1591*1000,0)</f>
        <v>14962.488888888887</v>
      </c>
      <c r="S1591" s="25">
        <f t="shared" ref="S1591:S1654" si="160">IF(R1591=$T$6,Q1591,0)</f>
        <v>0</v>
      </c>
      <c r="W1591">
        <f>IF(AND(P1591&gt;='World Hubbert'!$N$9,P1590&lt;'World Hubbert'!$N$9),'Data 1'!M1591,0)</f>
        <v>0</v>
      </c>
      <c r="X1591">
        <f>IF(AND(P1591&gt;='World Hubbert'!$P$9,P1590&lt;'World Hubbert'!$P$9),'Data 1'!M1591,0)</f>
        <v>0</v>
      </c>
    </row>
    <row r="1592" spans="13:24">
      <c r="M1592">
        <f t="shared" si="158"/>
        <v>1589</v>
      </c>
      <c r="N1592">
        <f>MAX('World Hubbert'!$N$17*(1-(M1592/'World Hubbert'!$N$18))*M1592,0)</f>
        <v>14.901288888888889</v>
      </c>
      <c r="O1592">
        <f t="shared" si="156"/>
        <v>6.7108288917588035E-2</v>
      </c>
      <c r="P1592">
        <f t="shared" si="157"/>
        <v>2025.336148916665</v>
      </c>
      <c r="Q1592">
        <f t="shared" si="155"/>
        <v>2025</v>
      </c>
      <c r="R1592" s="25">
        <f t="shared" si="159"/>
        <v>14901.288888888888</v>
      </c>
      <c r="S1592" s="25">
        <f t="shared" si="160"/>
        <v>0</v>
      </c>
      <c r="W1592">
        <f>IF(AND(P1592&gt;='World Hubbert'!$N$9,P1591&lt;'World Hubbert'!$N$9),'Data 1'!M1592,0)</f>
        <v>0</v>
      </c>
      <c r="X1592">
        <f>IF(AND(P1592&gt;='World Hubbert'!$P$9,P1591&lt;'World Hubbert'!$P$9),'Data 1'!M1592,0)</f>
        <v>0</v>
      </c>
    </row>
    <row r="1593" spans="13:24">
      <c r="M1593">
        <f t="shared" si="158"/>
        <v>1590</v>
      </c>
      <c r="N1593">
        <f>MAX('World Hubbert'!$N$17*(1-(M1593/'World Hubbert'!$N$18))*M1593,0)</f>
        <v>14.840000000000003</v>
      </c>
      <c r="O1593">
        <f t="shared" si="156"/>
        <v>6.7385444743935291E-2</v>
      </c>
      <c r="P1593">
        <f t="shared" si="157"/>
        <v>2025.4035343614089</v>
      </c>
      <c r="Q1593">
        <f t="shared" si="155"/>
        <v>2025</v>
      </c>
      <c r="R1593" s="25">
        <f t="shared" si="159"/>
        <v>14840.000000000004</v>
      </c>
      <c r="S1593" s="25">
        <f t="shared" si="160"/>
        <v>0</v>
      </c>
      <c r="W1593">
        <f>IF(AND(P1593&gt;='World Hubbert'!$N$9,P1592&lt;'World Hubbert'!$N$9),'Data 1'!M1593,0)</f>
        <v>0</v>
      </c>
      <c r="X1593">
        <f>IF(AND(P1593&gt;='World Hubbert'!$P$9,P1592&lt;'World Hubbert'!$P$9),'Data 1'!M1593,0)</f>
        <v>0</v>
      </c>
    </row>
    <row r="1594" spans="13:24">
      <c r="M1594">
        <f t="shared" si="158"/>
        <v>1591</v>
      </c>
      <c r="N1594">
        <f>MAX('World Hubbert'!$N$17*(1-(M1594/'World Hubbert'!$N$18))*M1594,0)</f>
        <v>14.778622222222229</v>
      </c>
      <c r="O1594">
        <f t="shared" si="156"/>
        <v>6.7665306343396889E-2</v>
      </c>
      <c r="P1594">
        <f t="shared" si="157"/>
        <v>2025.4711996677522</v>
      </c>
      <c r="Q1594">
        <f t="shared" si="155"/>
        <v>2025</v>
      </c>
      <c r="R1594" s="25">
        <f t="shared" si="159"/>
        <v>14778.622222222228</v>
      </c>
      <c r="S1594" s="25">
        <f t="shared" si="160"/>
        <v>0</v>
      </c>
      <c r="W1594">
        <f>IF(AND(P1594&gt;='World Hubbert'!$N$9,P1593&lt;'World Hubbert'!$N$9),'Data 1'!M1594,0)</f>
        <v>0</v>
      </c>
      <c r="X1594">
        <f>IF(AND(P1594&gt;='World Hubbert'!$P$9,P1593&lt;'World Hubbert'!$P$9),'Data 1'!M1594,0)</f>
        <v>0</v>
      </c>
    </row>
    <row r="1595" spans="13:24">
      <c r="M1595">
        <f t="shared" si="158"/>
        <v>1592</v>
      </c>
      <c r="N1595">
        <f>MAX('World Hubbert'!$N$17*(1-(M1595/'World Hubbert'!$N$18))*M1595,0)</f>
        <v>14.717155555555552</v>
      </c>
      <c r="O1595">
        <f t="shared" si="156"/>
        <v>6.7947912640123717E-2</v>
      </c>
      <c r="P1595">
        <f t="shared" si="157"/>
        <v>2025.5391475803924</v>
      </c>
      <c r="Q1595">
        <f t="shared" si="155"/>
        <v>2025</v>
      </c>
      <c r="R1595" s="25">
        <f t="shared" si="159"/>
        <v>14717.155555555551</v>
      </c>
      <c r="S1595" s="25">
        <f t="shared" si="160"/>
        <v>0</v>
      </c>
      <c r="W1595">
        <f>IF(AND(P1595&gt;='World Hubbert'!$N$9,P1594&lt;'World Hubbert'!$N$9),'Data 1'!M1595,0)</f>
        <v>0</v>
      </c>
      <c r="X1595">
        <f>IF(AND(P1595&gt;='World Hubbert'!$P$9,P1594&lt;'World Hubbert'!$P$9),'Data 1'!M1595,0)</f>
        <v>0</v>
      </c>
    </row>
    <row r="1596" spans="13:24">
      <c r="M1596">
        <f t="shared" si="158"/>
        <v>1593</v>
      </c>
      <c r="N1596">
        <f>MAX('World Hubbert'!$N$17*(1-(M1596/'World Hubbert'!$N$18))*M1596,0)</f>
        <v>14.6556</v>
      </c>
      <c r="O1596">
        <f t="shared" si="156"/>
        <v>6.823330331067988E-2</v>
      </c>
      <c r="P1596">
        <f t="shared" si="157"/>
        <v>2025.6073808837032</v>
      </c>
      <c r="Q1596">
        <f t="shared" si="155"/>
        <v>2025</v>
      </c>
      <c r="R1596" s="25">
        <f t="shared" si="159"/>
        <v>14655.6</v>
      </c>
      <c r="S1596" s="25">
        <f t="shared" si="160"/>
        <v>0</v>
      </c>
      <c r="W1596">
        <f>IF(AND(P1596&gt;='World Hubbert'!$N$9,P1595&lt;'World Hubbert'!$N$9),'Data 1'!M1596,0)</f>
        <v>0</v>
      </c>
      <c r="X1596">
        <f>IF(AND(P1596&gt;='World Hubbert'!$P$9,P1595&lt;'World Hubbert'!$P$9),'Data 1'!M1596,0)</f>
        <v>0</v>
      </c>
    </row>
    <row r="1597" spans="13:24">
      <c r="M1597">
        <f t="shared" si="158"/>
        <v>1594</v>
      </c>
      <c r="N1597">
        <f>MAX('World Hubbert'!$N$17*(1-(M1597/'World Hubbert'!$N$18))*M1597,0)</f>
        <v>14.593955555555558</v>
      </c>
      <c r="O1597">
        <f t="shared" si="156"/>
        <v>6.852151880230474E-2</v>
      </c>
      <c r="P1597">
        <f t="shared" si="157"/>
        <v>2025.6759024025055</v>
      </c>
      <c r="Q1597">
        <f t="shared" si="155"/>
        <v>2025</v>
      </c>
      <c r="R1597" s="25">
        <f t="shared" si="159"/>
        <v>14593.955555555558</v>
      </c>
      <c r="S1597" s="25">
        <f t="shared" si="160"/>
        <v>0</v>
      </c>
      <c r="W1597">
        <f>IF(AND(P1597&gt;='World Hubbert'!$N$9,P1596&lt;'World Hubbert'!$N$9),'Data 1'!M1597,0)</f>
        <v>0</v>
      </c>
      <c r="X1597">
        <f>IF(AND(P1597&gt;='World Hubbert'!$P$9,P1596&lt;'World Hubbert'!$P$9),'Data 1'!M1597,0)</f>
        <v>0</v>
      </c>
    </row>
    <row r="1598" spans="13:24">
      <c r="M1598">
        <f t="shared" si="158"/>
        <v>1595</v>
      </c>
      <c r="N1598">
        <f>MAX('World Hubbert'!$N$17*(1-(M1598/'World Hubbert'!$N$18))*M1598,0)</f>
        <v>14.532222222222229</v>
      </c>
      <c r="O1598">
        <f t="shared" si="156"/>
        <v>6.8812600351708816E-2</v>
      </c>
      <c r="P1598">
        <f t="shared" si="157"/>
        <v>2025.7447150028572</v>
      </c>
      <c r="Q1598">
        <f t="shared" si="155"/>
        <v>2025</v>
      </c>
      <c r="R1598" s="25">
        <f t="shared" si="159"/>
        <v>14532.22222222223</v>
      </c>
      <c r="S1598" s="25">
        <f t="shared" si="160"/>
        <v>0</v>
      </c>
      <c r="W1598">
        <f>IF(AND(P1598&gt;='World Hubbert'!$N$9,P1597&lt;'World Hubbert'!$N$9),'Data 1'!M1598,0)</f>
        <v>0</v>
      </c>
      <c r="X1598">
        <f>IF(AND(P1598&gt;='World Hubbert'!$P$9,P1597&lt;'World Hubbert'!$P$9),'Data 1'!M1598,0)</f>
        <v>0</v>
      </c>
    </row>
    <row r="1599" spans="13:24">
      <c r="M1599">
        <f t="shared" si="158"/>
        <v>1596</v>
      </c>
      <c r="N1599">
        <f>MAX('World Hubbert'!$N$17*(1-(M1599/'World Hubbert'!$N$18))*M1599,0)</f>
        <v>14.470399999999996</v>
      </c>
      <c r="O1599">
        <f t="shared" si="156"/>
        <v>6.9106590004422846E-2</v>
      </c>
      <c r="P1599">
        <f t="shared" si="157"/>
        <v>2025.8138215928616</v>
      </c>
      <c r="Q1599">
        <f t="shared" si="155"/>
        <v>2025</v>
      </c>
      <c r="R1599" s="25">
        <f t="shared" si="159"/>
        <v>14470.399999999996</v>
      </c>
      <c r="S1599" s="25">
        <f t="shared" si="160"/>
        <v>0</v>
      </c>
      <c r="W1599">
        <f>IF(AND(P1599&gt;='World Hubbert'!$N$9,P1598&lt;'World Hubbert'!$N$9),'Data 1'!M1599,0)</f>
        <v>0</v>
      </c>
      <c r="X1599">
        <f>IF(AND(P1599&gt;='World Hubbert'!$P$9,P1598&lt;'World Hubbert'!$P$9),'Data 1'!M1599,0)</f>
        <v>0</v>
      </c>
    </row>
    <row r="1600" spans="13:24">
      <c r="M1600">
        <f t="shared" si="158"/>
        <v>1597</v>
      </c>
      <c r="N1600">
        <f>MAX('World Hubbert'!$N$17*(1-(M1600/'World Hubbert'!$N$18))*M1600,0)</f>
        <v>14.408488888888888</v>
      </c>
      <c r="O1600">
        <f t="shared" si="156"/>
        <v>6.9403530634718422E-2</v>
      </c>
      <c r="P1600">
        <f t="shared" si="157"/>
        <v>2025.8832251234962</v>
      </c>
      <c r="Q1600">
        <f t="shared" si="155"/>
        <v>2025</v>
      </c>
      <c r="R1600" s="25">
        <f t="shared" si="159"/>
        <v>14408.488888888887</v>
      </c>
      <c r="S1600" s="25">
        <f t="shared" si="160"/>
        <v>0</v>
      </c>
      <c r="W1600">
        <f>IF(AND(P1600&gt;='World Hubbert'!$N$9,P1599&lt;'World Hubbert'!$N$9),'Data 1'!M1600,0)</f>
        <v>0</v>
      </c>
      <c r="X1600">
        <f>IF(AND(P1600&gt;='World Hubbert'!$P$9,P1599&lt;'World Hubbert'!$P$9),'Data 1'!M1600,0)</f>
        <v>0</v>
      </c>
    </row>
    <row r="1601" spans="13:24">
      <c r="M1601">
        <f t="shared" si="158"/>
        <v>1598</v>
      </c>
      <c r="N1601">
        <f>MAX('World Hubbert'!$N$17*(1-(M1601/'World Hubbert'!$N$18))*M1601,0)</f>
        <v>14.346488888888889</v>
      </c>
      <c r="O1601">
        <f t="shared" si="156"/>
        <v>6.9703465966121023E-2</v>
      </c>
      <c r="P1601">
        <f t="shared" si="157"/>
        <v>2025.9529285894623</v>
      </c>
      <c r="Q1601">
        <f t="shared" si="155"/>
        <v>2025</v>
      </c>
      <c r="R1601" s="25">
        <f t="shared" si="159"/>
        <v>14346.488888888889</v>
      </c>
      <c r="S1601" s="25">
        <f t="shared" si="160"/>
        <v>0</v>
      </c>
      <c r="W1601">
        <f>IF(AND(P1601&gt;='World Hubbert'!$N$9,P1600&lt;'World Hubbert'!$N$9),'Data 1'!M1601,0)</f>
        <v>0</v>
      </c>
      <c r="X1601">
        <f>IF(AND(P1601&gt;='World Hubbert'!$P$9,P1600&lt;'World Hubbert'!$P$9),'Data 1'!M1601,0)</f>
        <v>0</v>
      </c>
    </row>
    <row r="1602" spans="13:24">
      <c r="M1602">
        <f t="shared" si="158"/>
        <v>1599</v>
      </c>
      <c r="N1602">
        <f>MAX('World Hubbert'!$N$17*(1-(M1602/'World Hubbert'!$N$18))*M1602,0)</f>
        <v>14.284400000000002</v>
      </c>
      <c r="O1602">
        <f t="shared" si="156"/>
        <v>7.0006440592534511E-2</v>
      </c>
      <c r="P1602">
        <f t="shared" si="157"/>
        <v>2026.0229350300549</v>
      </c>
      <c r="Q1602">
        <f t="shared" si="155"/>
        <v>2026</v>
      </c>
      <c r="R1602" s="25">
        <f t="shared" si="159"/>
        <v>14284.400000000001</v>
      </c>
      <c r="S1602" s="25">
        <f t="shared" si="160"/>
        <v>0</v>
      </c>
      <c r="W1602">
        <f>IF(AND(P1602&gt;='World Hubbert'!$N$9,P1601&lt;'World Hubbert'!$N$9),'Data 1'!M1602,0)</f>
        <v>0</v>
      </c>
      <c r="X1602">
        <f>IF(AND(P1602&gt;='World Hubbert'!$P$9,P1601&lt;'World Hubbert'!$P$9),'Data 1'!M1602,0)</f>
        <v>0</v>
      </c>
    </row>
    <row r="1603" spans="13:24">
      <c r="M1603">
        <f t="shared" si="158"/>
        <v>1600</v>
      </c>
      <c r="N1603">
        <f>MAX('World Hubbert'!$N$17*(1-(M1603/'World Hubbert'!$N$18))*M1603,0)</f>
        <v>14.222222222222229</v>
      </c>
      <c r="O1603">
        <f t="shared" si="156"/>
        <v>7.0312499999999972E-2</v>
      </c>
      <c r="P1603">
        <f t="shared" si="157"/>
        <v>2026.0932475300549</v>
      </c>
      <c r="Q1603">
        <f t="shared" si="155"/>
        <v>2026</v>
      </c>
      <c r="R1603" s="25">
        <f t="shared" si="159"/>
        <v>14222.222222222228</v>
      </c>
      <c r="S1603" s="25">
        <f t="shared" si="160"/>
        <v>0</v>
      </c>
      <c r="W1603">
        <f>IF(AND(P1603&gt;='World Hubbert'!$N$9,P1602&lt;'World Hubbert'!$N$9),'Data 1'!M1603,0)</f>
        <v>0</v>
      </c>
      <c r="X1603">
        <f>IF(AND(P1603&gt;='World Hubbert'!$P$9,P1602&lt;'World Hubbert'!$P$9),'Data 1'!M1603,0)</f>
        <v>0</v>
      </c>
    </row>
    <row r="1604" spans="13:24">
      <c r="M1604">
        <f t="shared" si="158"/>
        <v>1601</v>
      </c>
      <c r="N1604">
        <f>MAX('World Hubbert'!$N$17*(1-(M1604/'World Hubbert'!$N$18))*M1604,0)</f>
        <v>14.15995555555555</v>
      </c>
      <c r="O1604">
        <f t="shared" si="156"/>
        <v>7.062169058911047E-2</v>
      </c>
      <c r="P1604">
        <f t="shared" si="157"/>
        <v>2026.1638692206441</v>
      </c>
      <c r="Q1604">
        <f t="shared" si="155"/>
        <v>2026</v>
      </c>
      <c r="R1604" s="25">
        <f t="shared" si="159"/>
        <v>14159.955555555551</v>
      </c>
      <c r="S1604" s="25">
        <f t="shared" si="160"/>
        <v>0</v>
      </c>
      <c r="W1604">
        <f>IF(AND(P1604&gt;='World Hubbert'!$N$9,P1603&lt;'World Hubbert'!$N$9),'Data 1'!M1604,0)</f>
        <v>0</v>
      </c>
      <c r="X1604">
        <f>IF(AND(P1604&gt;='World Hubbert'!$P$9,P1603&lt;'World Hubbert'!$P$9),'Data 1'!M1604,0)</f>
        <v>0</v>
      </c>
    </row>
    <row r="1605" spans="13:24">
      <c r="M1605">
        <f t="shared" si="158"/>
        <v>1602</v>
      </c>
      <c r="N1605">
        <f>MAX('World Hubbert'!$N$17*(1-(M1605/'World Hubbert'!$N$18))*M1605,0)</f>
        <v>14.097599999999998</v>
      </c>
      <c r="O1605">
        <f t="shared" si="156"/>
        <v>7.0934059698104651E-2</v>
      </c>
      <c r="P1605">
        <f t="shared" si="157"/>
        <v>2026.2348032803422</v>
      </c>
      <c r="Q1605">
        <f t="shared" ref="Q1605:Q1668" si="161">INT(P1605)</f>
        <v>2026</v>
      </c>
      <c r="R1605" s="25">
        <f t="shared" si="159"/>
        <v>14097.599999999999</v>
      </c>
      <c r="S1605" s="25">
        <f t="shared" si="160"/>
        <v>0</v>
      </c>
      <c r="W1605">
        <f>IF(AND(P1605&gt;='World Hubbert'!$N$9,P1604&lt;'World Hubbert'!$N$9),'Data 1'!M1605,0)</f>
        <v>0</v>
      </c>
      <c r="X1605">
        <f>IF(AND(P1605&gt;='World Hubbert'!$P$9,P1604&lt;'World Hubbert'!$P$9),'Data 1'!M1605,0)</f>
        <v>0</v>
      </c>
    </row>
    <row r="1606" spans="13:24">
      <c r="M1606">
        <f t="shared" si="158"/>
        <v>1603</v>
      </c>
      <c r="N1606">
        <f>MAX('World Hubbert'!$N$17*(1-(M1606/'World Hubbert'!$N$18))*M1606,0)</f>
        <v>14.035155555555557</v>
      </c>
      <c r="O1606">
        <f t="shared" si="156"/>
        <v>7.1249655626664465E-2</v>
      </c>
      <c r="P1606">
        <f t="shared" si="157"/>
        <v>2026.3060529359689</v>
      </c>
      <c r="Q1606">
        <f t="shared" si="161"/>
        <v>2026</v>
      </c>
      <c r="R1606" s="25">
        <f t="shared" si="159"/>
        <v>14035.155555555557</v>
      </c>
      <c r="S1606" s="25">
        <f t="shared" si="160"/>
        <v>0</v>
      </c>
      <c r="W1606">
        <f>IF(AND(P1606&gt;='World Hubbert'!$N$9,P1605&lt;'World Hubbert'!$N$9),'Data 1'!M1606,0)</f>
        <v>0</v>
      </c>
      <c r="X1606">
        <f>IF(AND(P1606&gt;='World Hubbert'!$P$9,P1605&lt;'World Hubbert'!$P$9),'Data 1'!M1606,0)</f>
        <v>0</v>
      </c>
    </row>
    <row r="1607" spans="13:24">
      <c r="M1607">
        <f t="shared" si="158"/>
        <v>1604</v>
      </c>
      <c r="N1607">
        <f>MAX('World Hubbert'!$N$17*(1-(M1607/'World Hubbert'!$N$18))*M1607,0)</f>
        <v>13.972622222222228</v>
      </c>
      <c r="O1607">
        <f t="shared" si="156"/>
        <v>7.1568527660440709E-2</v>
      </c>
      <c r="P1607">
        <f t="shared" si="157"/>
        <v>2026.3776214636293</v>
      </c>
      <c r="Q1607">
        <f t="shared" si="161"/>
        <v>2026</v>
      </c>
      <c r="R1607" s="25">
        <f t="shared" si="159"/>
        <v>13972.622222222228</v>
      </c>
      <c r="S1607" s="25">
        <f t="shared" si="160"/>
        <v>0</v>
      </c>
      <c r="W1607">
        <f>IF(AND(P1607&gt;='World Hubbert'!$N$9,P1606&lt;'World Hubbert'!$N$9),'Data 1'!M1607,0)</f>
        <v>0</v>
      </c>
      <c r="X1607">
        <f>IF(AND(P1607&gt;='World Hubbert'!$P$9,P1606&lt;'World Hubbert'!$P$9),'Data 1'!M1607,0)</f>
        <v>0</v>
      </c>
    </row>
    <row r="1608" spans="13:24">
      <c r="M1608">
        <f t="shared" si="158"/>
        <v>1605</v>
      </c>
      <c r="N1608">
        <f>MAX('World Hubbert'!$N$17*(1-(M1608/'World Hubbert'!$N$18))*M1608,0)</f>
        <v>13.909999999999993</v>
      </c>
      <c r="O1608">
        <f t="shared" si="156"/>
        <v>7.189072609633361E-2</v>
      </c>
      <c r="P1608">
        <f t="shared" si="157"/>
        <v>2026.4495121897257</v>
      </c>
      <c r="Q1608">
        <f t="shared" si="161"/>
        <v>2026</v>
      </c>
      <c r="R1608" s="25">
        <f t="shared" si="159"/>
        <v>13909.999999999993</v>
      </c>
      <c r="S1608" s="25">
        <f t="shared" si="160"/>
        <v>0</v>
      </c>
      <c r="W1608">
        <f>IF(AND(P1608&gt;='World Hubbert'!$N$9,P1607&lt;'World Hubbert'!$N$9),'Data 1'!M1608,0)</f>
        <v>0</v>
      </c>
      <c r="X1608">
        <f>IF(AND(P1608&gt;='World Hubbert'!$P$9,P1607&lt;'World Hubbert'!$P$9),'Data 1'!M1608,0)</f>
        <v>0</v>
      </c>
    </row>
    <row r="1609" spans="13:24">
      <c r="M1609">
        <f t="shared" si="158"/>
        <v>1606</v>
      </c>
      <c r="N1609">
        <f>MAX('World Hubbert'!$N$17*(1-(M1609/'World Hubbert'!$N$18))*M1609,0)</f>
        <v>13.847288888888887</v>
      </c>
      <c r="O1609">
        <f t="shared" si="156"/>
        <v>7.2216302268554786E-2</v>
      </c>
      <c r="P1609">
        <f t="shared" si="157"/>
        <v>2026.5217284919943</v>
      </c>
      <c r="Q1609">
        <f t="shared" si="161"/>
        <v>2026</v>
      </c>
      <c r="R1609" s="25">
        <f t="shared" si="159"/>
        <v>13847.288888888887</v>
      </c>
      <c r="S1609" s="25">
        <f t="shared" si="160"/>
        <v>0</v>
      </c>
      <c r="W1609">
        <f>IF(AND(P1609&gt;='World Hubbert'!$N$9,P1608&lt;'World Hubbert'!$N$9),'Data 1'!M1609,0)</f>
        <v>0</v>
      </c>
      <c r="X1609">
        <f>IF(AND(P1609&gt;='World Hubbert'!$P$9,P1608&lt;'World Hubbert'!$P$9),'Data 1'!M1609,0)</f>
        <v>0</v>
      </c>
    </row>
    <row r="1610" spans="13:24">
      <c r="M1610">
        <f t="shared" si="158"/>
        <v>1607</v>
      </c>
      <c r="N1610">
        <f>MAX('World Hubbert'!$N$17*(1-(M1610/'World Hubbert'!$N$18))*M1610,0)</f>
        <v>13.784488888888889</v>
      </c>
      <c r="O1610">
        <f t="shared" si="156"/>
        <v>7.2545308575500317E-2</v>
      </c>
      <c r="P1610">
        <f t="shared" si="157"/>
        <v>2026.5942738005697</v>
      </c>
      <c r="Q1610">
        <f t="shared" si="161"/>
        <v>2026</v>
      </c>
      <c r="R1610" s="25">
        <f t="shared" si="159"/>
        <v>13784.488888888889</v>
      </c>
      <c r="S1610" s="25">
        <f t="shared" si="160"/>
        <v>0</v>
      </c>
      <c r="W1610">
        <f>IF(AND(P1610&gt;='World Hubbert'!$N$9,P1609&lt;'World Hubbert'!$N$9),'Data 1'!M1610,0)</f>
        <v>0</v>
      </c>
      <c r="X1610">
        <f>IF(AND(P1610&gt;='World Hubbert'!$P$9,P1609&lt;'World Hubbert'!$P$9),'Data 1'!M1610,0)</f>
        <v>0</v>
      </c>
    </row>
    <row r="1611" spans="13:24">
      <c r="M1611">
        <f t="shared" si="158"/>
        <v>1608</v>
      </c>
      <c r="N1611">
        <f>MAX('World Hubbert'!$N$17*(1-(M1611/'World Hubbert'!$N$18))*M1611,0)</f>
        <v>13.721600000000004</v>
      </c>
      <c r="O1611">
        <f t="shared" si="156"/>
        <v>7.2877798507462663E-2</v>
      </c>
      <c r="P1611">
        <f t="shared" si="157"/>
        <v>2026.6671515990772</v>
      </c>
      <c r="Q1611">
        <f t="shared" si="161"/>
        <v>2026</v>
      </c>
      <c r="R1611" s="25">
        <f t="shared" si="159"/>
        <v>13721.600000000004</v>
      </c>
      <c r="S1611" s="25">
        <f t="shared" si="160"/>
        <v>0</v>
      </c>
      <c r="W1611">
        <f>IF(AND(P1611&gt;='World Hubbert'!$N$9,P1610&lt;'World Hubbert'!$N$9),'Data 1'!M1611,0)</f>
        <v>0</v>
      </c>
      <c r="X1611">
        <f>IF(AND(P1611&gt;='World Hubbert'!$P$9,P1610&lt;'World Hubbert'!$P$9),'Data 1'!M1611,0)</f>
        <v>0</v>
      </c>
    </row>
    <row r="1612" spans="13:24">
      <c r="M1612">
        <f t="shared" si="158"/>
        <v>1609</v>
      </c>
      <c r="N1612">
        <f>MAX('World Hubbert'!$N$17*(1-(M1612/'World Hubbert'!$N$18))*M1612,0)</f>
        <v>13.658622222222229</v>
      </c>
      <c r="O1612">
        <f t="shared" si="156"/>
        <v>7.3213826675213659E-2</v>
      </c>
      <c r="P1612">
        <f t="shared" si="157"/>
        <v>2026.7403654257523</v>
      </c>
      <c r="Q1612">
        <f t="shared" si="161"/>
        <v>2026</v>
      </c>
      <c r="R1612" s="25">
        <f t="shared" si="159"/>
        <v>13658.62222222223</v>
      </c>
      <c r="S1612" s="25">
        <f t="shared" si="160"/>
        <v>0</v>
      </c>
      <c r="W1612">
        <f>IF(AND(P1612&gt;='World Hubbert'!$N$9,P1611&lt;'World Hubbert'!$N$9),'Data 1'!M1612,0)</f>
        <v>0</v>
      </c>
      <c r="X1612">
        <f>IF(AND(P1612&gt;='World Hubbert'!$P$9,P1611&lt;'World Hubbert'!$P$9),'Data 1'!M1612,0)</f>
        <v>0</v>
      </c>
    </row>
    <row r="1613" spans="13:24">
      <c r="M1613">
        <f t="shared" si="158"/>
        <v>1610</v>
      </c>
      <c r="N1613">
        <f>MAX('World Hubbert'!$N$17*(1-(M1613/'World Hubbert'!$N$18))*M1613,0)</f>
        <v>13.595555555555551</v>
      </c>
      <c r="O1613">
        <f t="shared" si="156"/>
        <v>7.3553448839490054E-2</v>
      </c>
      <c r="P1613">
        <f t="shared" si="157"/>
        <v>2026.8139188745918</v>
      </c>
      <c r="Q1613">
        <f t="shared" si="161"/>
        <v>2026</v>
      </c>
      <c r="R1613" s="25">
        <f t="shared" si="159"/>
        <v>13595.555555555551</v>
      </c>
      <c r="S1613" s="25">
        <f t="shared" si="160"/>
        <v>0</v>
      </c>
      <c r="W1613">
        <f>IF(AND(P1613&gt;='World Hubbert'!$N$9,P1612&lt;'World Hubbert'!$N$9),'Data 1'!M1613,0)</f>
        <v>0</v>
      </c>
      <c r="X1613">
        <f>IF(AND(P1613&gt;='World Hubbert'!$P$9,P1612&lt;'World Hubbert'!$P$9),'Data 1'!M1613,0)</f>
        <v>0</v>
      </c>
    </row>
    <row r="1614" spans="13:24">
      <c r="M1614">
        <f t="shared" si="158"/>
        <v>1611</v>
      </c>
      <c r="N1614">
        <f>MAX('World Hubbert'!$N$17*(1-(M1614/'World Hubbert'!$N$18))*M1614,0)</f>
        <v>13.532399999999999</v>
      </c>
      <c r="O1614">
        <f t="shared" si="156"/>
        <v>7.3896721941414681E-2</v>
      </c>
      <c r="P1614">
        <f t="shared" si="157"/>
        <v>2026.8878155965331</v>
      </c>
      <c r="Q1614">
        <f t="shared" si="161"/>
        <v>2026</v>
      </c>
      <c r="R1614" s="25">
        <f t="shared" si="159"/>
        <v>13532.4</v>
      </c>
      <c r="S1614" s="25">
        <f t="shared" si="160"/>
        <v>0</v>
      </c>
      <c r="W1614">
        <f>IF(AND(P1614&gt;='World Hubbert'!$N$9,P1613&lt;'World Hubbert'!$N$9),'Data 1'!M1614,0)</f>
        <v>0</v>
      </c>
      <c r="X1614">
        <f>IF(AND(P1614&gt;='World Hubbert'!$P$9,P1613&lt;'World Hubbert'!$P$9),'Data 1'!M1614,0)</f>
        <v>0</v>
      </c>
    </row>
    <row r="1615" spans="13:24">
      <c r="M1615">
        <f t="shared" si="158"/>
        <v>1612</v>
      </c>
      <c r="N1615">
        <f>MAX('World Hubbert'!$N$17*(1-(M1615/'World Hubbert'!$N$18))*M1615,0)</f>
        <v>13.469155555555558</v>
      </c>
      <c r="O1615">
        <f t="shared" si="156"/>
        <v>7.4243704133889435E-2</v>
      </c>
      <c r="P1615">
        <f t="shared" si="157"/>
        <v>2026.9620593006669</v>
      </c>
      <c r="Q1615">
        <f t="shared" si="161"/>
        <v>2026</v>
      </c>
      <c r="R1615" s="25">
        <f t="shared" si="159"/>
        <v>13469.155555555557</v>
      </c>
      <c r="S1615" s="25">
        <f t="shared" si="160"/>
        <v>0</v>
      </c>
      <c r="W1615">
        <f>IF(AND(P1615&gt;='World Hubbert'!$N$9,P1614&lt;'World Hubbert'!$N$9),'Data 1'!M1615,0)</f>
        <v>0</v>
      </c>
      <c r="X1615">
        <f>IF(AND(P1615&gt;='World Hubbert'!$P$9,P1614&lt;'World Hubbert'!$P$9),'Data 1'!M1615,0)</f>
        <v>0</v>
      </c>
    </row>
    <row r="1616" spans="13:24">
      <c r="M1616">
        <f t="shared" si="158"/>
        <v>1613</v>
      </c>
      <c r="N1616">
        <f>MAX('World Hubbert'!$N$17*(1-(M1616/'World Hubbert'!$N$18))*M1616,0)</f>
        <v>13.405822222222225</v>
      </c>
      <c r="O1616">
        <f t="shared" si="156"/>
        <v>7.4594454813994571E-2</v>
      </c>
      <c r="P1616">
        <f t="shared" si="157"/>
        <v>2027.0366537554808</v>
      </c>
      <c r="Q1616">
        <f t="shared" si="161"/>
        <v>2027</v>
      </c>
      <c r="R1616" s="25">
        <f t="shared" si="159"/>
        <v>13405.822222222225</v>
      </c>
      <c r="S1616" s="25">
        <f t="shared" si="160"/>
        <v>0</v>
      </c>
      <c r="W1616">
        <f>IF(AND(P1616&gt;='World Hubbert'!$N$9,P1615&lt;'World Hubbert'!$N$9),'Data 1'!M1616,0)</f>
        <v>0</v>
      </c>
      <c r="X1616">
        <f>IF(AND(P1616&gt;='World Hubbert'!$P$9,P1615&lt;'World Hubbert'!$P$9),'Data 1'!M1616,0)</f>
        <v>0</v>
      </c>
    </row>
    <row r="1617" spans="13:24">
      <c r="M1617">
        <f t="shared" si="158"/>
        <v>1614</v>
      </c>
      <c r="N1617">
        <f>MAX('World Hubbert'!$N$17*(1-(M1617/'World Hubbert'!$N$18))*M1617,0)</f>
        <v>13.342400000000007</v>
      </c>
      <c r="O1617">
        <f t="shared" si="156"/>
        <v>7.4949034656433586E-2</v>
      </c>
      <c r="P1617">
        <f t="shared" si="157"/>
        <v>2027.1116027901371</v>
      </c>
      <c r="Q1617">
        <f t="shared" si="161"/>
        <v>2027</v>
      </c>
      <c r="R1617" s="25">
        <f t="shared" si="159"/>
        <v>13342.400000000007</v>
      </c>
      <c r="S1617" s="25">
        <f t="shared" si="160"/>
        <v>0</v>
      </c>
      <c r="W1617">
        <f>IF(AND(P1617&gt;='World Hubbert'!$N$9,P1616&lt;'World Hubbert'!$N$9),'Data 1'!M1617,0)</f>
        <v>0</v>
      </c>
      <c r="X1617">
        <f>IF(AND(P1617&gt;='World Hubbert'!$P$9,P1616&lt;'World Hubbert'!$P$9),'Data 1'!M1617,0)</f>
        <v>0</v>
      </c>
    </row>
    <row r="1618" spans="13:24">
      <c r="M1618">
        <f t="shared" si="158"/>
        <v>1615</v>
      </c>
      <c r="N1618">
        <f>MAX('World Hubbert'!$N$17*(1-(M1618/'World Hubbert'!$N$18))*M1618,0)</f>
        <v>13.278888888888885</v>
      </c>
      <c r="O1618">
        <f t="shared" si="156"/>
        <v>7.5307505648062947E-2</v>
      </c>
      <c r="P1618">
        <f t="shared" si="157"/>
        <v>2027.1869102957851</v>
      </c>
      <c r="Q1618">
        <f t="shared" si="161"/>
        <v>2027</v>
      </c>
      <c r="R1618" s="25">
        <f t="shared" si="159"/>
        <v>13278.888888888885</v>
      </c>
      <c r="S1618" s="25">
        <f t="shared" si="160"/>
        <v>0</v>
      </c>
      <c r="W1618">
        <f>IF(AND(P1618&gt;='World Hubbert'!$N$9,P1617&lt;'World Hubbert'!$N$9),'Data 1'!M1618,0)</f>
        <v>0</v>
      </c>
      <c r="X1618">
        <f>IF(AND(P1618&gt;='World Hubbert'!$P$9,P1617&lt;'World Hubbert'!$P$9),'Data 1'!M1618,0)</f>
        <v>0</v>
      </c>
    </row>
    <row r="1619" spans="13:24">
      <c r="M1619">
        <f t="shared" si="158"/>
        <v>1616</v>
      </c>
      <c r="N1619">
        <f>MAX('World Hubbert'!$N$17*(1-(M1619/'World Hubbert'!$N$18))*M1619,0)</f>
        <v>13.215288888888887</v>
      </c>
      <c r="O1619">
        <f t="shared" si="156"/>
        <v>7.5669931123547154E-2</v>
      </c>
      <c r="P1619">
        <f t="shared" si="157"/>
        <v>2027.2625802269085</v>
      </c>
      <c r="Q1619">
        <f t="shared" si="161"/>
        <v>2027</v>
      </c>
      <c r="R1619" s="25">
        <f t="shared" si="159"/>
        <v>13215.288888888887</v>
      </c>
      <c r="S1619" s="25">
        <f t="shared" si="160"/>
        <v>0</v>
      </c>
      <c r="W1619">
        <f>IF(AND(P1619&gt;='World Hubbert'!$N$9,P1618&lt;'World Hubbert'!$N$9),'Data 1'!M1619,0)</f>
        <v>0</v>
      </c>
      <c r="X1619">
        <f>IF(AND(P1619&gt;='World Hubbert'!$P$9,P1618&lt;'World Hubbert'!$P$9),'Data 1'!M1619,0)</f>
        <v>0</v>
      </c>
    </row>
    <row r="1620" spans="13:24">
      <c r="M1620">
        <f t="shared" si="158"/>
        <v>1617</v>
      </c>
      <c r="N1620">
        <f>MAX('World Hubbert'!$N$17*(1-(M1620/'World Hubbert'!$N$18))*M1620,0)</f>
        <v>13.151600000000002</v>
      </c>
      <c r="O1620">
        <f t="shared" si="156"/>
        <v>7.6036375802183753E-2</v>
      </c>
      <c r="P1620">
        <f t="shared" si="157"/>
        <v>2027.3386166027108</v>
      </c>
      <c r="Q1620">
        <f t="shared" si="161"/>
        <v>2027</v>
      </c>
      <c r="R1620" s="25">
        <f t="shared" si="159"/>
        <v>13151.600000000002</v>
      </c>
      <c r="S1620" s="25">
        <f t="shared" si="160"/>
        <v>0</v>
      </c>
      <c r="W1620">
        <f>IF(AND(P1620&gt;='World Hubbert'!$N$9,P1619&lt;'World Hubbert'!$N$9),'Data 1'!M1620,0)</f>
        <v>0</v>
      </c>
      <c r="X1620">
        <f>IF(AND(P1620&gt;='World Hubbert'!$P$9,P1619&lt;'World Hubbert'!$P$9),'Data 1'!M1620,0)</f>
        <v>0</v>
      </c>
    </row>
    <row r="1621" spans="13:24">
      <c r="M1621">
        <f t="shared" si="158"/>
        <v>1618</v>
      </c>
      <c r="N1621">
        <f>MAX('World Hubbert'!$N$17*(1-(M1621/'World Hubbert'!$N$18))*M1621,0)</f>
        <v>13.087822222222227</v>
      </c>
      <c r="O1621">
        <f t="shared" ref="O1621:O1684" si="162">IF(N1621&gt;0,1/N1621,0)</f>
        <v>7.6406905825941646E-2</v>
      </c>
      <c r="P1621">
        <f t="shared" ref="P1621:P1684" si="163">P1620+O1621</f>
        <v>2027.4150235085367</v>
      </c>
      <c r="Q1621">
        <f t="shared" si="161"/>
        <v>2027</v>
      </c>
      <c r="R1621" s="25">
        <f t="shared" si="159"/>
        <v>13087.822222222227</v>
      </c>
      <c r="S1621" s="25">
        <f t="shared" si="160"/>
        <v>0</v>
      </c>
      <c r="W1621">
        <f>IF(AND(P1621&gt;='World Hubbert'!$N$9,P1620&lt;'World Hubbert'!$N$9),'Data 1'!M1621,0)</f>
        <v>0</v>
      </c>
      <c r="X1621">
        <f>IF(AND(P1621&gt;='World Hubbert'!$P$9,P1620&lt;'World Hubbert'!$P$9),'Data 1'!M1621,0)</f>
        <v>0</v>
      </c>
    </row>
    <row r="1622" spans="13:24">
      <c r="M1622">
        <f t="shared" si="158"/>
        <v>1619</v>
      </c>
      <c r="N1622">
        <f>MAX('World Hubbert'!$N$17*(1-(M1622/'World Hubbert'!$N$18))*M1622,0)</f>
        <v>13.023955555555549</v>
      </c>
      <c r="O1622">
        <f t="shared" si="162"/>
        <v>7.6781588798760611E-2</v>
      </c>
      <c r="P1622">
        <f t="shared" si="163"/>
        <v>2027.4918050973354</v>
      </c>
      <c r="Q1622">
        <f t="shared" si="161"/>
        <v>2027</v>
      </c>
      <c r="R1622" s="25">
        <f t="shared" si="159"/>
        <v>13023.955555555549</v>
      </c>
      <c r="S1622" s="25">
        <f t="shared" si="160"/>
        <v>0</v>
      </c>
      <c r="W1622">
        <f>IF(AND(P1622&gt;='World Hubbert'!$N$9,P1621&lt;'World Hubbert'!$N$9),'Data 1'!M1622,0)</f>
        <v>0</v>
      </c>
      <c r="X1622">
        <f>IF(AND(P1622&gt;='World Hubbert'!$P$9,P1621&lt;'World Hubbert'!$P$9),'Data 1'!M1622,0)</f>
        <v>0</v>
      </c>
    </row>
    <row r="1623" spans="13:24">
      <c r="M1623">
        <f t="shared" si="158"/>
        <v>1620</v>
      </c>
      <c r="N1623">
        <f>MAX('World Hubbert'!$N$17*(1-(M1623/'World Hubbert'!$N$18))*M1623,0)</f>
        <v>12.959999999999997</v>
      </c>
      <c r="O1623">
        <f t="shared" si="162"/>
        <v>7.7160493827160503E-2</v>
      </c>
      <c r="P1623">
        <f t="shared" si="163"/>
        <v>2027.5689655911626</v>
      </c>
      <c r="Q1623">
        <f t="shared" si="161"/>
        <v>2027</v>
      </c>
      <c r="R1623" s="25">
        <f t="shared" si="159"/>
        <v>12959.999999999998</v>
      </c>
      <c r="S1623" s="25">
        <f t="shared" si="160"/>
        <v>0</v>
      </c>
      <c r="W1623">
        <f>IF(AND(P1623&gt;='World Hubbert'!$N$9,P1622&lt;'World Hubbert'!$N$9),'Data 1'!M1623,0)</f>
        <v>0</v>
      </c>
      <c r="X1623">
        <f>IF(AND(P1623&gt;='World Hubbert'!$P$9,P1622&lt;'World Hubbert'!$P$9),'Data 1'!M1623,0)</f>
        <v>0</v>
      </c>
    </row>
    <row r="1624" spans="13:24">
      <c r="M1624">
        <f t="shared" si="158"/>
        <v>1621</v>
      </c>
      <c r="N1624">
        <f>MAX('World Hubbert'!$N$17*(1-(M1624/'World Hubbert'!$N$18))*M1624,0)</f>
        <v>12.895955555555556</v>
      </c>
      <c r="O1624">
        <f t="shared" si="162"/>
        <v>7.7543691562212441E-2</v>
      </c>
      <c r="P1624">
        <f t="shared" si="163"/>
        <v>2027.6465092827248</v>
      </c>
      <c r="Q1624">
        <f t="shared" si="161"/>
        <v>2027</v>
      </c>
      <c r="R1624" s="25">
        <f t="shared" si="159"/>
        <v>12895.955555555556</v>
      </c>
      <c r="S1624" s="25">
        <f t="shared" si="160"/>
        <v>0</v>
      </c>
      <c r="W1624">
        <f>IF(AND(P1624&gt;='World Hubbert'!$N$9,P1623&lt;'World Hubbert'!$N$9),'Data 1'!M1624,0)</f>
        <v>0</v>
      </c>
      <c r="X1624">
        <f>IF(AND(P1624&gt;='World Hubbert'!$P$9,P1623&lt;'World Hubbert'!$P$9),'Data 1'!M1624,0)</f>
        <v>0</v>
      </c>
    </row>
    <row r="1625" spans="13:24">
      <c r="M1625">
        <f t="shared" si="158"/>
        <v>1622</v>
      </c>
      <c r="N1625">
        <f>MAX('World Hubbert'!$N$17*(1-(M1625/'World Hubbert'!$N$18))*M1625,0)</f>
        <v>12.831822222222225</v>
      </c>
      <c r="O1625">
        <f t="shared" si="162"/>
        <v>7.7931254242923825E-2</v>
      </c>
      <c r="P1625">
        <f t="shared" si="163"/>
        <v>2027.7244405369677</v>
      </c>
      <c r="Q1625">
        <f t="shared" si="161"/>
        <v>2027</v>
      </c>
      <c r="R1625" s="25">
        <f t="shared" si="159"/>
        <v>12831.822222222225</v>
      </c>
      <c r="S1625" s="25">
        <f t="shared" si="160"/>
        <v>0</v>
      </c>
      <c r="W1625">
        <f>IF(AND(P1625&gt;='World Hubbert'!$N$9,P1624&lt;'World Hubbert'!$N$9),'Data 1'!M1625,0)</f>
        <v>0</v>
      </c>
      <c r="X1625">
        <f>IF(AND(P1625&gt;='World Hubbert'!$P$9,P1624&lt;'World Hubbert'!$P$9),'Data 1'!M1625,0)</f>
        <v>0</v>
      </c>
    </row>
    <row r="1626" spans="13:24">
      <c r="M1626">
        <f t="shared" si="158"/>
        <v>1623</v>
      </c>
      <c r="N1626">
        <f>MAX('World Hubbert'!$N$17*(1-(M1626/'World Hubbert'!$N$18))*M1626,0)</f>
        <v>12.767600000000007</v>
      </c>
      <c r="O1626">
        <f t="shared" si="162"/>
        <v>7.8323255741094597E-2</v>
      </c>
      <c r="P1626">
        <f t="shared" si="163"/>
        <v>2027.8027637927087</v>
      </c>
      <c r="Q1626">
        <f t="shared" si="161"/>
        <v>2027</v>
      </c>
      <c r="R1626" s="25">
        <f t="shared" si="159"/>
        <v>12767.600000000008</v>
      </c>
      <c r="S1626" s="25">
        <f t="shared" si="160"/>
        <v>0</v>
      </c>
      <c r="W1626">
        <f>IF(AND(P1626&gt;='World Hubbert'!$N$9,P1625&lt;'World Hubbert'!$N$9),'Data 1'!M1626,0)</f>
        <v>0</v>
      </c>
      <c r="X1626">
        <f>IF(AND(P1626&gt;='World Hubbert'!$P$9,P1625&lt;'World Hubbert'!$P$9),'Data 1'!M1626,0)</f>
        <v>0</v>
      </c>
    </row>
    <row r="1627" spans="13:24">
      <c r="M1627">
        <f t="shared" si="158"/>
        <v>1624</v>
      </c>
      <c r="N1627">
        <f>MAX('World Hubbert'!$N$17*(1-(M1627/'World Hubbert'!$N$18))*M1627,0)</f>
        <v>12.703288888888885</v>
      </c>
      <c r="O1627">
        <f t="shared" si="162"/>
        <v>7.8719771607702674E-2</v>
      </c>
      <c r="P1627">
        <f t="shared" si="163"/>
        <v>2027.8814835643163</v>
      </c>
      <c r="Q1627">
        <f t="shared" si="161"/>
        <v>2027</v>
      </c>
      <c r="R1627" s="25">
        <f t="shared" si="159"/>
        <v>12703.288888888885</v>
      </c>
      <c r="S1627" s="25">
        <f t="shared" si="160"/>
        <v>0</v>
      </c>
      <c r="W1627">
        <f>IF(AND(P1627&gt;='World Hubbert'!$N$9,P1626&lt;'World Hubbert'!$N$9),'Data 1'!M1627,0)</f>
        <v>0</v>
      </c>
      <c r="X1627">
        <f>IF(AND(P1627&gt;='World Hubbert'!$P$9,P1626&lt;'World Hubbert'!$P$9),'Data 1'!M1627,0)</f>
        <v>0</v>
      </c>
    </row>
    <row r="1628" spans="13:24">
      <c r="M1628">
        <f t="shared" si="158"/>
        <v>1625</v>
      </c>
      <c r="N1628">
        <f>MAX('World Hubbert'!$N$17*(1-(M1628/'World Hubbert'!$N$18))*M1628,0)</f>
        <v>12.638888888888888</v>
      </c>
      <c r="O1628">
        <f t="shared" si="162"/>
        <v>7.9120879120879131E-2</v>
      </c>
      <c r="P1628">
        <f t="shared" si="163"/>
        <v>2027.9606044434372</v>
      </c>
      <c r="Q1628">
        <f t="shared" si="161"/>
        <v>2027</v>
      </c>
      <c r="R1628" s="25">
        <f t="shared" si="159"/>
        <v>12638.888888888887</v>
      </c>
      <c r="S1628" s="25">
        <f t="shared" si="160"/>
        <v>0</v>
      </c>
      <c r="W1628">
        <f>IF(AND(P1628&gt;='World Hubbert'!$N$9,P1627&lt;'World Hubbert'!$N$9),'Data 1'!M1628,0)</f>
        <v>0</v>
      </c>
      <c r="X1628">
        <f>IF(AND(P1628&gt;='World Hubbert'!$P$9,P1627&lt;'World Hubbert'!$P$9),'Data 1'!M1628,0)</f>
        <v>0</v>
      </c>
    </row>
    <row r="1629" spans="13:24">
      <c r="M1629">
        <f t="shared" si="158"/>
        <v>1626</v>
      </c>
      <c r="N1629">
        <f>MAX('World Hubbert'!$N$17*(1-(M1629/'World Hubbert'!$N$18))*M1629,0)</f>
        <v>12.574400000000001</v>
      </c>
      <c r="O1629">
        <f t="shared" si="162"/>
        <v>7.9526657335538875E-2</v>
      </c>
      <c r="P1629">
        <f t="shared" si="163"/>
        <v>2028.0401311007727</v>
      </c>
      <c r="Q1629">
        <f t="shared" si="161"/>
        <v>2028</v>
      </c>
      <c r="R1629" s="25">
        <f t="shared" si="159"/>
        <v>12574.400000000001</v>
      </c>
      <c r="S1629" s="25">
        <f t="shared" si="160"/>
        <v>0</v>
      </c>
      <c r="W1629">
        <f>IF(AND(P1629&gt;='World Hubbert'!$N$9,P1628&lt;'World Hubbert'!$N$9),'Data 1'!M1629,0)</f>
        <v>0</v>
      </c>
      <c r="X1629">
        <f>IF(AND(P1629&gt;='World Hubbert'!$P$9,P1628&lt;'World Hubbert'!$P$9),'Data 1'!M1629,0)</f>
        <v>0</v>
      </c>
    </row>
    <row r="1630" spans="13:24">
      <c r="M1630">
        <f t="shared" si="158"/>
        <v>1627</v>
      </c>
      <c r="N1630">
        <f>MAX('World Hubbert'!$N$17*(1-(M1630/'World Hubbert'!$N$18))*M1630,0)</f>
        <v>12.509822222222226</v>
      </c>
      <c r="O1630">
        <f t="shared" si="162"/>
        <v>7.9937187134731441E-2</v>
      </c>
      <c r="P1630">
        <f t="shared" si="163"/>
        <v>2028.1200682879073</v>
      </c>
      <c r="Q1630">
        <f t="shared" si="161"/>
        <v>2028</v>
      </c>
      <c r="R1630" s="25">
        <f t="shared" si="159"/>
        <v>12509.822222222227</v>
      </c>
      <c r="S1630" s="25">
        <f t="shared" si="160"/>
        <v>0</v>
      </c>
      <c r="W1630">
        <f>IF(AND(P1630&gt;='World Hubbert'!$N$9,P1629&lt;'World Hubbert'!$N$9),'Data 1'!M1630,0)</f>
        <v>0</v>
      </c>
      <c r="X1630">
        <f>IF(AND(P1630&gt;='World Hubbert'!$P$9,P1629&lt;'World Hubbert'!$P$9),'Data 1'!M1630,0)</f>
        <v>0</v>
      </c>
    </row>
    <row r="1631" spans="13:24">
      <c r="M1631">
        <f t="shared" si="158"/>
        <v>1628</v>
      </c>
      <c r="N1631">
        <f>MAX('World Hubbert'!$N$17*(1-(M1631/'World Hubbert'!$N$18))*M1631,0)</f>
        <v>12.44515555555555</v>
      </c>
      <c r="O1631">
        <f t="shared" si="162"/>
        <v>8.0352551282783874E-2</v>
      </c>
      <c r="P1631">
        <f t="shared" si="163"/>
        <v>2028.2004208391902</v>
      </c>
      <c r="Q1631">
        <f t="shared" si="161"/>
        <v>2028</v>
      </c>
      <c r="R1631" s="25">
        <f t="shared" si="159"/>
        <v>12445.15555555555</v>
      </c>
      <c r="S1631" s="25">
        <f t="shared" si="160"/>
        <v>0</v>
      </c>
      <c r="W1631">
        <f>IF(AND(P1631&gt;='World Hubbert'!$N$9,P1630&lt;'World Hubbert'!$N$9),'Data 1'!M1631,0)</f>
        <v>0</v>
      </c>
      <c r="X1631">
        <f>IF(AND(P1631&gt;='World Hubbert'!$P$9,P1630&lt;'World Hubbert'!$P$9),'Data 1'!M1631,0)</f>
        <v>0</v>
      </c>
    </row>
    <row r="1632" spans="13:24">
      <c r="M1632">
        <f t="shared" si="158"/>
        <v>1629</v>
      </c>
      <c r="N1632">
        <f>MAX('World Hubbert'!$N$17*(1-(M1632/'World Hubbert'!$N$18))*M1632,0)</f>
        <v>12.380399999999996</v>
      </c>
      <c r="O1632">
        <f t="shared" si="162"/>
        <v>8.0772834480307601E-2</v>
      </c>
      <c r="P1632">
        <f t="shared" si="163"/>
        <v>2028.2811936736705</v>
      </c>
      <c r="Q1632">
        <f t="shared" si="161"/>
        <v>2028</v>
      </c>
      <c r="R1632" s="25">
        <f t="shared" si="159"/>
        <v>12380.399999999996</v>
      </c>
      <c r="S1632" s="25">
        <f t="shared" si="160"/>
        <v>0</v>
      </c>
      <c r="W1632">
        <f>IF(AND(P1632&gt;='World Hubbert'!$N$9,P1631&lt;'World Hubbert'!$N$9),'Data 1'!M1632,0)</f>
        <v>0</v>
      </c>
      <c r="X1632">
        <f>IF(AND(P1632&gt;='World Hubbert'!$P$9,P1631&lt;'World Hubbert'!$P$9),'Data 1'!M1632,0)</f>
        <v>0</v>
      </c>
    </row>
    <row r="1633" spans="13:24">
      <c r="M1633">
        <f t="shared" si="158"/>
        <v>1630</v>
      </c>
      <c r="N1633">
        <f>MAX('World Hubbert'!$N$17*(1-(M1633/'World Hubbert'!$N$18))*M1633,0)</f>
        <v>12.315555555555555</v>
      </c>
      <c r="O1633">
        <f t="shared" si="162"/>
        <v>8.11981234211476E-2</v>
      </c>
      <c r="P1633">
        <f t="shared" si="163"/>
        <v>2028.3623917970917</v>
      </c>
      <c r="Q1633">
        <f t="shared" si="161"/>
        <v>2028</v>
      </c>
      <c r="R1633" s="25">
        <f t="shared" si="159"/>
        <v>12315.555555555555</v>
      </c>
      <c r="S1633" s="25">
        <f t="shared" si="160"/>
        <v>0</v>
      </c>
      <c r="W1633">
        <f>IF(AND(P1633&gt;='World Hubbert'!$N$9,P1632&lt;'World Hubbert'!$N$9),'Data 1'!M1633,0)</f>
        <v>0</v>
      </c>
      <c r="X1633">
        <f>IF(AND(P1633&gt;='World Hubbert'!$P$9,P1632&lt;'World Hubbert'!$P$9),'Data 1'!M1633,0)</f>
        <v>0</v>
      </c>
    </row>
    <row r="1634" spans="13:24">
      <c r="M1634">
        <f t="shared" si="158"/>
        <v>1631</v>
      </c>
      <c r="N1634">
        <f>MAX('World Hubbert'!$N$17*(1-(M1634/'World Hubbert'!$N$18))*M1634,0)</f>
        <v>12.250622222222226</v>
      </c>
      <c r="O1634">
        <f t="shared" si="162"/>
        <v>8.1628506851352645E-2</v>
      </c>
      <c r="P1634">
        <f t="shared" si="163"/>
        <v>2028.444020303943</v>
      </c>
      <c r="Q1634">
        <f t="shared" si="161"/>
        <v>2028</v>
      </c>
      <c r="R1634" s="25">
        <f t="shared" si="159"/>
        <v>12250.622222222226</v>
      </c>
      <c r="S1634" s="25">
        <f t="shared" si="160"/>
        <v>0</v>
      </c>
      <c r="W1634">
        <f>IF(AND(P1634&gt;='World Hubbert'!$N$9,P1633&lt;'World Hubbert'!$N$9),'Data 1'!M1634,0)</f>
        <v>0</v>
      </c>
      <c r="X1634">
        <f>IF(AND(P1634&gt;='World Hubbert'!$P$9,P1633&lt;'World Hubbert'!$P$9),'Data 1'!M1634,0)</f>
        <v>0</v>
      </c>
    </row>
    <row r="1635" spans="13:24">
      <c r="M1635">
        <f t="shared" si="158"/>
        <v>1632</v>
      </c>
      <c r="N1635">
        <f>MAX('World Hubbert'!$N$17*(1-(M1635/'World Hubbert'!$N$18))*M1635,0)</f>
        <v>12.185600000000006</v>
      </c>
      <c r="O1635">
        <f t="shared" si="162"/>
        <v>8.2064075630252059E-2</v>
      </c>
      <c r="P1635">
        <f t="shared" si="163"/>
        <v>2028.5260843795734</v>
      </c>
      <c r="Q1635">
        <f t="shared" si="161"/>
        <v>2028</v>
      </c>
      <c r="R1635" s="25">
        <f t="shared" si="159"/>
        <v>12185.600000000006</v>
      </c>
      <c r="S1635" s="25">
        <f t="shared" si="160"/>
        <v>0</v>
      </c>
      <c r="W1635">
        <f>IF(AND(P1635&gt;='World Hubbert'!$N$9,P1634&lt;'World Hubbert'!$N$9),'Data 1'!M1635,0)</f>
        <v>0</v>
      </c>
      <c r="X1635">
        <f>IF(AND(P1635&gt;='World Hubbert'!$P$9,P1634&lt;'World Hubbert'!$P$9),'Data 1'!M1635,0)</f>
        <v>0</v>
      </c>
    </row>
    <row r="1636" spans="13:24">
      <c r="M1636">
        <f t="shared" si="158"/>
        <v>1633</v>
      </c>
      <c r="N1636">
        <f>MAX('World Hubbert'!$N$17*(1-(M1636/'World Hubbert'!$N$18))*M1636,0)</f>
        <v>12.120488888888884</v>
      </c>
      <c r="O1636">
        <f t="shared" si="162"/>
        <v>8.2504922793726718E-2</v>
      </c>
      <c r="P1636">
        <f t="shared" si="163"/>
        <v>2028.6085893023671</v>
      </c>
      <c r="Q1636">
        <f t="shared" si="161"/>
        <v>2028</v>
      </c>
      <c r="R1636" s="25">
        <f t="shared" si="159"/>
        <v>12120.488888888884</v>
      </c>
      <c r="S1636" s="25">
        <f t="shared" si="160"/>
        <v>0</v>
      </c>
      <c r="W1636">
        <f>IF(AND(P1636&gt;='World Hubbert'!$N$9,P1635&lt;'World Hubbert'!$N$9),'Data 1'!M1636,0)</f>
        <v>0</v>
      </c>
      <c r="X1636">
        <f>IF(AND(P1636&gt;='World Hubbert'!$P$9,P1635&lt;'World Hubbert'!$P$9),'Data 1'!M1636,0)</f>
        <v>0</v>
      </c>
    </row>
    <row r="1637" spans="13:24">
      <c r="M1637">
        <f t="shared" si="158"/>
        <v>1634</v>
      </c>
      <c r="N1637">
        <f>MAX('World Hubbert'!$N$17*(1-(M1637/'World Hubbert'!$N$18))*M1637,0)</f>
        <v>12.055288888888887</v>
      </c>
      <c r="O1637">
        <f t="shared" si="162"/>
        <v>8.2951143619766715E-2</v>
      </c>
      <c r="P1637">
        <f t="shared" si="163"/>
        <v>2028.6915404459869</v>
      </c>
      <c r="Q1637">
        <f t="shared" si="161"/>
        <v>2028</v>
      </c>
      <c r="R1637" s="25">
        <f t="shared" si="159"/>
        <v>12055.288888888887</v>
      </c>
      <c r="S1637" s="25">
        <f t="shared" si="160"/>
        <v>0</v>
      </c>
      <c r="W1637">
        <f>IF(AND(P1637&gt;='World Hubbert'!$N$9,P1636&lt;'World Hubbert'!$N$9),'Data 1'!M1637,0)</f>
        <v>0</v>
      </c>
      <c r="X1637">
        <f>IF(AND(P1637&gt;='World Hubbert'!$P$9,P1636&lt;'World Hubbert'!$P$9),'Data 1'!M1637,0)</f>
        <v>0</v>
      </c>
    </row>
    <row r="1638" spans="13:24">
      <c r="M1638">
        <f t="shared" si="158"/>
        <v>1635</v>
      </c>
      <c r="N1638">
        <f>MAX('World Hubbert'!$N$17*(1-(M1638/'World Hubbert'!$N$18))*M1638,0)</f>
        <v>11.990000000000002</v>
      </c>
      <c r="O1638">
        <f t="shared" si="162"/>
        <v>8.3402835696413657E-2</v>
      </c>
      <c r="P1638">
        <f t="shared" si="163"/>
        <v>2028.7749432816834</v>
      </c>
      <c r="Q1638">
        <f t="shared" si="161"/>
        <v>2028</v>
      </c>
      <c r="R1638" s="25">
        <f t="shared" si="159"/>
        <v>11990.000000000002</v>
      </c>
      <c r="S1638" s="25">
        <f t="shared" si="160"/>
        <v>0</v>
      </c>
      <c r="W1638">
        <f>IF(AND(P1638&gt;='World Hubbert'!$N$9,P1637&lt;'World Hubbert'!$N$9),'Data 1'!M1638,0)</f>
        <v>0</v>
      </c>
      <c r="X1638">
        <f>IF(AND(P1638&gt;='World Hubbert'!$P$9,P1637&lt;'World Hubbert'!$P$9),'Data 1'!M1638,0)</f>
        <v>0</v>
      </c>
    </row>
    <row r="1639" spans="13:24">
      <c r="M1639">
        <f t="shared" si="158"/>
        <v>1636</v>
      </c>
      <c r="N1639">
        <f>MAX('World Hubbert'!$N$17*(1-(M1639/'World Hubbert'!$N$18))*M1639,0)</f>
        <v>11.924622222222228</v>
      </c>
      <c r="O1639">
        <f t="shared" si="162"/>
        <v>8.3860098992187923E-2</v>
      </c>
      <c r="P1639">
        <f t="shared" si="163"/>
        <v>2028.8588033806755</v>
      </c>
      <c r="Q1639">
        <f t="shared" si="161"/>
        <v>2028</v>
      </c>
      <c r="R1639" s="25">
        <f t="shared" si="159"/>
        <v>11924.622222222228</v>
      </c>
      <c r="S1639" s="25">
        <f t="shared" si="160"/>
        <v>0</v>
      </c>
      <c r="W1639">
        <f>IF(AND(P1639&gt;='World Hubbert'!$N$9,P1638&lt;'World Hubbert'!$N$9),'Data 1'!M1639,0)</f>
        <v>0</v>
      </c>
      <c r="X1639">
        <f>IF(AND(P1639&gt;='World Hubbert'!$P$9,P1638&lt;'World Hubbert'!$P$9),'Data 1'!M1639,0)</f>
        <v>0</v>
      </c>
    </row>
    <row r="1640" spans="13:24">
      <c r="M1640">
        <f t="shared" si="158"/>
        <v>1637</v>
      </c>
      <c r="N1640">
        <f>MAX('World Hubbert'!$N$17*(1-(M1640/'World Hubbert'!$N$18))*M1640,0)</f>
        <v>11.859155555555549</v>
      </c>
      <c r="O1640">
        <f t="shared" si="162"/>
        <v>8.4323035929108725E-2</v>
      </c>
      <c r="P1640">
        <f t="shared" si="163"/>
        <v>2028.9431264166046</v>
      </c>
      <c r="Q1640">
        <f t="shared" si="161"/>
        <v>2028</v>
      </c>
      <c r="R1640" s="25">
        <f t="shared" si="159"/>
        <v>11859.15555555555</v>
      </c>
      <c r="S1640" s="25">
        <f t="shared" si="160"/>
        <v>0</v>
      </c>
      <c r="W1640">
        <f>IF(AND(P1640&gt;='World Hubbert'!$N$9,P1639&lt;'World Hubbert'!$N$9),'Data 1'!M1640,0)</f>
        <v>0</v>
      </c>
      <c r="X1640">
        <f>IF(AND(P1640&gt;='World Hubbert'!$P$9,P1639&lt;'World Hubbert'!$P$9),'Data 1'!M1640,0)</f>
        <v>0</v>
      </c>
    </row>
    <row r="1641" spans="13:24">
      <c r="M1641">
        <f t="shared" si="158"/>
        <v>1638</v>
      </c>
      <c r="N1641">
        <f>MAX('World Hubbert'!$N$17*(1-(M1641/'World Hubbert'!$N$18))*M1641,0)</f>
        <v>11.793599999999996</v>
      </c>
      <c r="O1641">
        <f t="shared" si="162"/>
        <v>8.4791751458418149E-2</v>
      </c>
      <c r="P1641">
        <f t="shared" si="163"/>
        <v>2029.027918168063</v>
      </c>
      <c r="Q1641">
        <f t="shared" si="161"/>
        <v>2029</v>
      </c>
      <c r="R1641" s="25">
        <f t="shared" si="159"/>
        <v>11793.599999999997</v>
      </c>
      <c r="S1641" s="25">
        <f t="shared" si="160"/>
        <v>0</v>
      </c>
      <c r="W1641">
        <f>IF(AND(P1641&gt;='World Hubbert'!$N$9,P1640&lt;'World Hubbert'!$N$9),'Data 1'!M1641,0)</f>
        <v>0</v>
      </c>
      <c r="X1641">
        <f>IF(AND(P1641&gt;='World Hubbert'!$P$9,P1640&lt;'World Hubbert'!$P$9),'Data 1'!M1641,0)</f>
        <v>0</v>
      </c>
    </row>
    <row r="1642" spans="13:24">
      <c r="M1642">
        <f t="shared" si="158"/>
        <v>1639</v>
      </c>
      <c r="N1642">
        <f>MAX('World Hubbert'!$N$17*(1-(M1642/'World Hubbert'!$N$18))*M1642,0)</f>
        <v>11.727955555555555</v>
      </c>
      <c r="O1642">
        <f t="shared" si="162"/>
        <v>8.526635313912817E-2</v>
      </c>
      <c r="P1642">
        <f t="shared" si="163"/>
        <v>2029.1131845212021</v>
      </c>
      <c r="Q1642">
        <f t="shared" si="161"/>
        <v>2029</v>
      </c>
      <c r="R1642" s="25">
        <f t="shared" si="159"/>
        <v>11727.955555555554</v>
      </c>
      <c r="S1642" s="25">
        <f t="shared" si="160"/>
        <v>0</v>
      </c>
      <c r="W1642">
        <f>IF(AND(P1642&gt;='World Hubbert'!$N$9,P1641&lt;'World Hubbert'!$N$9),'Data 1'!M1642,0)</f>
        <v>0</v>
      </c>
      <c r="X1642">
        <f>IF(AND(P1642&gt;='World Hubbert'!$P$9,P1641&lt;'World Hubbert'!$P$9),'Data 1'!M1642,0)</f>
        <v>0</v>
      </c>
    </row>
    <row r="1643" spans="13:24">
      <c r="M1643">
        <f t="shared" si="158"/>
        <v>1640</v>
      </c>
      <c r="N1643">
        <f>MAX('World Hubbert'!$N$17*(1-(M1643/'World Hubbert'!$N$18))*M1643,0)</f>
        <v>11.662222222222224</v>
      </c>
      <c r="O1643">
        <f t="shared" si="162"/>
        <v>8.5746951219512174E-2</v>
      </c>
      <c r="P1643">
        <f t="shared" si="163"/>
        <v>2029.1989314724217</v>
      </c>
      <c r="Q1643">
        <f t="shared" si="161"/>
        <v>2029</v>
      </c>
      <c r="R1643" s="25">
        <f t="shared" si="159"/>
        <v>11662.222222222224</v>
      </c>
      <c r="S1643" s="25">
        <f t="shared" si="160"/>
        <v>0</v>
      </c>
      <c r="W1643">
        <f>IF(AND(P1643&gt;='World Hubbert'!$N$9,P1642&lt;'World Hubbert'!$N$9),'Data 1'!M1643,0)</f>
        <v>0</v>
      </c>
      <c r="X1643">
        <f>IF(AND(P1643&gt;='World Hubbert'!$P$9,P1642&lt;'World Hubbert'!$P$9),'Data 1'!M1643,0)</f>
        <v>0</v>
      </c>
    </row>
    <row r="1644" spans="13:24">
      <c r="M1644">
        <f t="shared" si="158"/>
        <v>1641</v>
      </c>
      <c r="N1644">
        <f>MAX('World Hubbert'!$N$17*(1-(M1644/'World Hubbert'!$N$18))*M1644,0)</f>
        <v>11.596400000000004</v>
      </c>
      <c r="O1644">
        <f t="shared" si="162"/>
        <v>8.6233658721672213E-2</v>
      </c>
      <c r="P1644">
        <f t="shared" si="163"/>
        <v>2029.2851651311435</v>
      </c>
      <c r="Q1644">
        <f t="shared" si="161"/>
        <v>2029</v>
      </c>
      <c r="R1644" s="25">
        <f t="shared" si="159"/>
        <v>11596.400000000005</v>
      </c>
      <c r="S1644" s="25">
        <f t="shared" si="160"/>
        <v>0</v>
      </c>
      <c r="W1644">
        <f>IF(AND(P1644&gt;='World Hubbert'!$N$9,P1643&lt;'World Hubbert'!$N$9),'Data 1'!M1644,0)</f>
        <v>0</v>
      </c>
      <c r="X1644">
        <f>IF(AND(P1644&gt;='World Hubbert'!$P$9,P1643&lt;'World Hubbert'!$P$9),'Data 1'!M1644,0)</f>
        <v>0</v>
      </c>
    </row>
    <row r="1645" spans="13:24">
      <c r="M1645">
        <f t="shared" si="158"/>
        <v>1642</v>
      </c>
      <c r="N1645">
        <f>MAX('World Hubbert'!$N$17*(1-(M1645/'World Hubbert'!$N$18))*M1645,0)</f>
        <v>11.530488888888883</v>
      </c>
      <c r="O1645">
        <f t="shared" si="162"/>
        <v>8.6726591529317484E-2</v>
      </c>
      <c r="P1645">
        <f t="shared" si="163"/>
        <v>2029.3718917226727</v>
      </c>
      <c r="Q1645">
        <f t="shared" si="161"/>
        <v>2029</v>
      </c>
      <c r="R1645" s="25">
        <f t="shared" si="159"/>
        <v>11530.488888888882</v>
      </c>
      <c r="S1645" s="25">
        <f t="shared" si="160"/>
        <v>0</v>
      </c>
      <c r="W1645">
        <f>IF(AND(P1645&gt;='World Hubbert'!$N$9,P1644&lt;'World Hubbert'!$N$9),'Data 1'!M1645,0)</f>
        <v>0</v>
      </c>
      <c r="X1645">
        <f>IF(AND(P1645&gt;='World Hubbert'!$P$9,P1644&lt;'World Hubbert'!$P$9),'Data 1'!M1645,0)</f>
        <v>0</v>
      </c>
    </row>
    <row r="1646" spans="13:24">
      <c r="M1646">
        <f t="shared" si="158"/>
        <v>1643</v>
      </c>
      <c r="N1646">
        <f>MAX('World Hubbert'!$N$17*(1-(M1646/'World Hubbert'!$N$18))*M1646,0)</f>
        <v>11.464488888888887</v>
      </c>
      <c r="O1646">
        <f t="shared" si="162"/>
        <v>8.722586847889717E-2</v>
      </c>
      <c r="P1646">
        <f t="shared" si="163"/>
        <v>2029.4591175911517</v>
      </c>
      <c r="Q1646">
        <f t="shared" si="161"/>
        <v>2029</v>
      </c>
      <c r="R1646" s="25">
        <f t="shared" si="159"/>
        <v>11464.488888888887</v>
      </c>
      <c r="S1646" s="25">
        <f t="shared" si="160"/>
        <v>0</v>
      </c>
      <c r="W1646">
        <f>IF(AND(P1646&gt;='World Hubbert'!$N$9,P1645&lt;'World Hubbert'!$N$9),'Data 1'!M1646,0)</f>
        <v>0</v>
      </c>
      <c r="X1646">
        <f>IF(AND(P1646&gt;='World Hubbert'!$P$9,P1645&lt;'World Hubbert'!$P$9),'Data 1'!M1646,0)</f>
        <v>0</v>
      </c>
    </row>
    <row r="1647" spans="13:24">
      <c r="M1647">
        <f t="shared" si="158"/>
        <v>1644</v>
      </c>
      <c r="N1647">
        <f>MAX('World Hubbert'!$N$17*(1-(M1647/'World Hubbert'!$N$18))*M1647,0)</f>
        <v>11.398400000000001</v>
      </c>
      <c r="O1647">
        <f t="shared" si="162"/>
        <v>8.7731611454239189E-2</v>
      </c>
      <c r="P1647">
        <f t="shared" si="163"/>
        <v>2029.5468492026059</v>
      </c>
      <c r="Q1647">
        <f t="shared" si="161"/>
        <v>2029</v>
      </c>
      <c r="R1647" s="25">
        <f t="shared" si="159"/>
        <v>11398.4</v>
      </c>
      <c r="S1647" s="25">
        <f t="shared" si="160"/>
        <v>0</v>
      </c>
      <c r="W1647">
        <f>IF(AND(P1647&gt;='World Hubbert'!$N$9,P1646&lt;'World Hubbert'!$N$9),'Data 1'!M1647,0)</f>
        <v>0</v>
      </c>
      <c r="X1647">
        <f>IF(AND(P1647&gt;='World Hubbert'!$P$9,P1646&lt;'World Hubbert'!$P$9),'Data 1'!M1647,0)</f>
        <v>0</v>
      </c>
    </row>
    <row r="1648" spans="13:24">
      <c r="M1648">
        <f t="shared" si="158"/>
        <v>1645</v>
      </c>
      <c r="N1648">
        <f>MAX('World Hubbert'!$N$17*(1-(M1648/'World Hubbert'!$N$18))*M1648,0)</f>
        <v>11.332222222222226</v>
      </c>
      <c r="O1648">
        <f t="shared" si="162"/>
        <v>8.8243945484851427E-2</v>
      </c>
      <c r="P1648">
        <f t="shared" si="163"/>
        <v>2029.6350931480908</v>
      </c>
      <c r="Q1648">
        <f t="shared" si="161"/>
        <v>2029</v>
      </c>
      <c r="R1648" s="25">
        <f t="shared" si="159"/>
        <v>11332.222222222226</v>
      </c>
      <c r="S1648" s="25">
        <f t="shared" si="160"/>
        <v>0</v>
      </c>
      <c r="W1648">
        <f>IF(AND(P1648&gt;='World Hubbert'!$N$9,P1647&lt;'World Hubbert'!$N$9),'Data 1'!M1648,0)</f>
        <v>0</v>
      </c>
      <c r="X1648">
        <f>IF(AND(P1648&gt;='World Hubbert'!$P$9,P1647&lt;'World Hubbert'!$P$9),'Data 1'!M1648,0)</f>
        <v>0</v>
      </c>
    </row>
    <row r="1649" spans="13:24">
      <c r="M1649">
        <f t="shared" si="158"/>
        <v>1646</v>
      </c>
      <c r="N1649">
        <f>MAX('World Hubbert'!$N$17*(1-(M1649/'World Hubbert'!$N$18))*M1649,0)</f>
        <v>11.265955555555562</v>
      </c>
      <c r="O1649">
        <f t="shared" si="162"/>
        <v>8.876299884805347E-2</v>
      </c>
      <c r="P1649">
        <f t="shared" si="163"/>
        <v>2029.7238561469389</v>
      </c>
      <c r="Q1649">
        <f t="shared" si="161"/>
        <v>2029</v>
      </c>
      <c r="R1649" s="25">
        <f t="shared" si="159"/>
        <v>11265.955555555562</v>
      </c>
      <c r="S1649" s="25">
        <f t="shared" si="160"/>
        <v>0</v>
      </c>
      <c r="W1649">
        <f>IF(AND(P1649&gt;='World Hubbert'!$N$9,P1648&lt;'World Hubbert'!$N$9),'Data 1'!M1649,0)</f>
        <v>0</v>
      </c>
      <c r="X1649">
        <f>IF(AND(P1649&gt;='World Hubbert'!$P$9,P1648&lt;'World Hubbert'!$P$9),'Data 1'!M1649,0)</f>
        <v>0</v>
      </c>
    </row>
    <row r="1650" spans="13:24">
      <c r="M1650">
        <f t="shared" si="158"/>
        <v>1647</v>
      </c>
      <c r="N1650">
        <f>MAX('World Hubbert'!$N$17*(1-(M1650/'World Hubbert'!$N$18))*M1650,0)</f>
        <v>11.199599999999995</v>
      </c>
      <c r="O1650">
        <f t="shared" si="162"/>
        <v>8.928890317511344E-2</v>
      </c>
      <c r="P1650">
        <f t="shared" si="163"/>
        <v>2029.8131450501141</v>
      </c>
      <c r="Q1650">
        <f t="shared" si="161"/>
        <v>2029</v>
      </c>
      <c r="R1650" s="25">
        <f t="shared" si="159"/>
        <v>11199.599999999995</v>
      </c>
      <c r="S1650" s="25">
        <f t="shared" si="160"/>
        <v>0</v>
      </c>
      <c r="W1650">
        <f>IF(AND(P1650&gt;='World Hubbert'!$N$9,P1649&lt;'World Hubbert'!$N$9),'Data 1'!M1650,0)</f>
        <v>0</v>
      </c>
      <c r="X1650">
        <f>IF(AND(P1650&gt;='World Hubbert'!$P$9,P1649&lt;'World Hubbert'!$P$9),'Data 1'!M1650,0)</f>
        <v>0</v>
      </c>
    </row>
    <row r="1651" spans="13:24">
      <c r="M1651">
        <f t="shared" si="158"/>
        <v>1648</v>
      </c>
      <c r="N1651">
        <f>MAX('World Hubbert'!$N$17*(1-(M1651/'World Hubbert'!$N$18))*M1651,0)</f>
        <v>11.133155555555554</v>
      </c>
      <c r="O1651">
        <f t="shared" si="162"/>
        <v>8.9821793561573854E-2</v>
      </c>
      <c r="P1651">
        <f t="shared" si="163"/>
        <v>2029.9029668436758</v>
      </c>
      <c r="Q1651">
        <f t="shared" si="161"/>
        <v>2029</v>
      </c>
      <c r="R1651" s="25">
        <f t="shared" si="159"/>
        <v>11133.155555555553</v>
      </c>
      <c r="S1651" s="25">
        <f t="shared" si="160"/>
        <v>0</v>
      </c>
      <c r="W1651">
        <f>IF(AND(P1651&gt;='World Hubbert'!$N$9,P1650&lt;'World Hubbert'!$N$9),'Data 1'!M1651,0)</f>
        <v>0</v>
      </c>
      <c r="X1651">
        <f>IF(AND(P1651&gt;='World Hubbert'!$P$9,P1650&lt;'World Hubbert'!$P$9),'Data 1'!M1651,0)</f>
        <v>0</v>
      </c>
    </row>
    <row r="1652" spans="13:24">
      <c r="M1652">
        <f t="shared" si="158"/>
        <v>1649</v>
      </c>
      <c r="N1652">
        <f>MAX('World Hubbert'!$N$17*(1-(M1652/'World Hubbert'!$N$18))*M1652,0)</f>
        <v>11.066622222222223</v>
      </c>
      <c r="O1652">
        <f t="shared" si="162"/>
        <v>9.0361808681962572E-2</v>
      </c>
      <c r="P1652">
        <f t="shared" si="163"/>
        <v>2029.9933286523578</v>
      </c>
      <c r="Q1652">
        <f t="shared" si="161"/>
        <v>2029</v>
      </c>
      <c r="R1652" s="25">
        <f t="shared" si="159"/>
        <v>11066.622222222224</v>
      </c>
      <c r="S1652" s="25">
        <f t="shared" si="160"/>
        <v>0</v>
      </c>
      <c r="W1652">
        <f>IF(AND(P1652&gt;='World Hubbert'!$N$9,P1651&lt;'World Hubbert'!$N$9),'Data 1'!M1652,0)</f>
        <v>0</v>
      </c>
      <c r="X1652">
        <f>IF(AND(P1652&gt;='World Hubbert'!$P$9,P1651&lt;'World Hubbert'!$P$9),'Data 1'!M1652,0)</f>
        <v>0</v>
      </c>
    </row>
    <row r="1653" spans="13:24">
      <c r="M1653">
        <f t="shared" si="158"/>
        <v>1650</v>
      </c>
      <c r="N1653">
        <f>MAX('World Hubbert'!$N$17*(1-(M1653/'World Hubbert'!$N$18))*M1653,0)</f>
        <v>11.000000000000005</v>
      </c>
      <c r="O1653">
        <f t="shared" si="162"/>
        <v>9.090909090909087E-2</v>
      </c>
      <c r="P1653">
        <f t="shared" si="163"/>
        <v>2030.0842377432668</v>
      </c>
      <c r="Q1653">
        <f t="shared" si="161"/>
        <v>2030</v>
      </c>
      <c r="R1653" s="25">
        <f t="shared" si="159"/>
        <v>11000.000000000005</v>
      </c>
      <c r="S1653" s="25">
        <f t="shared" si="160"/>
        <v>0</v>
      </c>
      <c r="W1653">
        <f>IF(AND(P1653&gt;='World Hubbert'!$N$9,P1652&lt;'World Hubbert'!$N$9),'Data 1'!M1653,0)</f>
        <v>0</v>
      </c>
      <c r="X1653">
        <f>IF(AND(P1653&gt;='World Hubbert'!$P$9,P1652&lt;'World Hubbert'!$P$9),'Data 1'!M1653,0)</f>
        <v>0</v>
      </c>
    </row>
    <row r="1654" spans="13:24">
      <c r="M1654">
        <f t="shared" si="158"/>
        <v>1651</v>
      </c>
      <c r="N1654">
        <f>MAX('World Hubbert'!$N$17*(1-(M1654/'World Hubbert'!$N$18))*M1654,0)</f>
        <v>10.933288888888884</v>
      </c>
      <c r="O1654">
        <f t="shared" si="162"/>
        <v>9.1463786438156294E-2</v>
      </c>
      <c r="P1654">
        <f t="shared" si="163"/>
        <v>2030.1757015297051</v>
      </c>
      <c r="Q1654">
        <f t="shared" si="161"/>
        <v>2030</v>
      </c>
      <c r="R1654" s="25">
        <f t="shared" si="159"/>
        <v>10933.288888888883</v>
      </c>
      <c r="S1654" s="25">
        <f t="shared" si="160"/>
        <v>0</v>
      </c>
      <c r="W1654">
        <f>IF(AND(P1654&gt;='World Hubbert'!$N$9,P1653&lt;'World Hubbert'!$N$9),'Data 1'!M1654,0)</f>
        <v>0</v>
      </c>
      <c r="X1654">
        <f>IF(AND(P1654&gt;='World Hubbert'!$P$9,P1653&lt;'World Hubbert'!$P$9),'Data 1'!M1654,0)</f>
        <v>0</v>
      </c>
    </row>
    <row r="1655" spans="13:24">
      <c r="M1655">
        <f t="shared" ref="M1655:M1718" si="164">M1654+1</f>
        <v>1652</v>
      </c>
      <c r="N1655">
        <f>MAX('World Hubbert'!$N$17*(1-(M1655/'World Hubbert'!$N$18))*M1655,0)</f>
        <v>10.866488888888886</v>
      </c>
      <c r="O1655">
        <f t="shared" si="162"/>
        <v>9.2026045415875946E-2</v>
      </c>
      <c r="P1655">
        <f t="shared" si="163"/>
        <v>2030.2677275751209</v>
      </c>
      <c r="Q1655">
        <f t="shared" si="161"/>
        <v>2030</v>
      </c>
      <c r="R1655" s="25">
        <f t="shared" ref="R1655:R1718" si="165">IF(N1655&gt;0,N1655*1000,0)</f>
        <v>10866.488888888887</v>
      </c>
      <c r="S1655" s="25">
        <f t="shared" ref="S1655:S1718" si="166">IF(R1655=$T$6,Q1655,0)</f>
        <v>0</v>
      </c>
      <c r="W1655">
        <f>IF(AND(P1655&gt;='World Hubbert'!$N$9,P1654&lt;'World Hubbert'!$N$9),'Data 1'!M1655,0)</f>
        <v>0</v>
      </c>
      <c r="X1655">
        <f>IF(AND(P1655&gt;='World Hubbert'!$P$9,P1654&lt;'World Hubbert'!$P$9),'Data 1'!M1655,0)</f>
        <v>0</v>
      </c>
    </row>
    <row r="1656" spans="13:24">
      <c r="M1656">
        <f t="shared" si="164"/>
        <v>1653</v>
      </c>
      <c r="N1656">
        <f>MAX('World Hubbert'!$N$17*(1-(M1656/'World Hubbert'!$N$18))*M1656,0)</f>
        <v>10.7996</v>
      </c>
      <c r="O1656">
        <f t="shared" si="162"/>
        <v>9.2596022074891662E-2</v>
      </c>
      <c r="P1656">
        <f t="shared" si="163"/>
        <v>2030.3603235971959</v>
      </c>
      <c r="Q1656">
        <f t="shared" si="161"/>
        <v>2030</v>
      </c>
      <c r="R1656" s="25">
        <f t="shared" si="165"/>
        <v>10799.6</v>
      </c>
      <c r="S1656" s="25">
        <f t="shared" si="166"/>
        <v>0</v>
      </c>
      <c r="W1656">
        <f>IF(AND(P1656&gt;='World Hubbert'!$N$9,P1655&lt;'World Hubbert'!$N$9),'Data 1'!M1656,0)</f>
        <v>0</v>
      </c>
      <c r="X1656">
        <f>IF(AND(P1656&gt;='World Hubbert'!$P$9,P1655&lt;'World Hubbert'!$P$9),'Data 1'!M1656,0)</f>
        <v>0</v>
      </c>
    </row>
    <row r="1657" spans="13:24">
      <c r="M1657">
        <f t="shared" si="164"/>
        <v>1654</v>
      </c>
      <c r="N1657">
        <f>MAX('World Hubbert'!$N$17*(1-(M1657/'World Hubbert'!$N$18))*M1657,0)</f>
        <v>10.732622222222226</v>
      </c>
      <c r="O1657">
        <f t="shared" si="162"/>
        <v>9.3173874873697604E-2</v>
      </c>
      <c r="P1657">
        <f t="shared" si="163"/>
        <v>2030.4534974720696</v>
      </c>
      <c r="Q1657">
        <f t="shared" si="161"/>
        <v>2030</v>
      </c>
      <c r="R1657" s="25">
        <f t="shared" si="165"/>
        <v>10732.622222222226</v>
      </c>
      <c r="S1657" s="25">
        <f t="shared" si="166"/>
        <v>0</v>
      </c>
      <c r="W1657">
        <f>IF(AND(P1657&gt;='World Hubbert'!$N$9,P1656&lt;'World Hubbert'!$N$9),'Data 1'!M1657,0)</f>
        <v>0</v>
      </c>
      <c r="X1657">
        <f>IF(AND(P1657&gt;='World Hubbert'!$P$9,P1656&lt;'World Hubbert'!$P$9),'Data 1'!M1657,0)</f>
        <v>0</v>
      </c>
    </row>
    <row r="1658" spans="13:24">
      <c r="M1658">
        <f t="shared" si="164"/>
        <v>1655</v>
      </c>
      <c r="N1658">
        <f>MAX('World Hubbert'!$N$17*(1-(M1658/'World Hubbert'!$N$18))*M1658,0)</f>
        <v>10.665555555555562</v>
      </c>
      <c r="O1658">
        <f t="shared" si="162"/>
        <v>9.3759766642358522E-2</v>
      </c>
      <c r="P1658">
        <f t="shared" si="163"/>
        <v>2030.5472572387118</v>
      </c>
      <c r="Q1658">
        <f t="shared" si="161"/>
        <v>2030</v>
      </c>
      <c r="R1658" s="25">
        <f t="shared" si="165"/>
        <v>10665.555555555562</v>
      </c>
      <c r="S1658" s="25">
        <f t="shared" si="166"/>
        <v>0</v>
      </c>
      <c r="W1658">
        <f>IF(AND(P1658&gt;='World Hubbert'!$N$9,P1657&lt;'World Hubbert'!$N$9),'Data 1'!M1658,0)</f>
        <v>0</v>
      </c>
      <c r="X1658">
        <f>IF(AND(P1658&gt;='World Hubbert'!$P$9,P1657&lt;'World Hubbert'!$P$9),'Data 1'!M1658,0)</f>
        <v>0</v>
      </c>
    </row>
    <row r="1659" spans="13:24">
      <c r="M1659">
        <f t="shared" si="164"/>
        <v>1656</v>
      </c>
      <c r="N1659">
        <f>MAX('World Hubbert'!$N$17*(1-(M1659/'World Hubbert'!$N$18))*M1659,0)</f>
        <v>10.598399999999994</v>
      </c>
      <c r="O1659">
        <f t="shared" si="162"/>
        <v>9.4353864734299561E-2</v>
      </c>
      <c r="P1659">
        <f t="shared" si="163"/>
        <v>2030.6416111034462</v>
      </c>
      <c r="Q1659">
        <f t="shared" si="161"/>
        <v>2030</v>
      </c>
      <c r="R1659" s="25">
        <f t="shared" si="165"/>
        <v>10598.399999999994</v>
      </c>
      <c r="S1659" s="25">
        <f t="shared" si="166"/>
        <v>0</v>
      </c>
      <c r="W1659">
        <f>IF(AND(P1659&gt;='World Hubbert'!$N$9,P1658&lt;'World Hubbert'!$N$9),'Data 1'!M1659,0)</f>
        <v>0</v>
      </c>
      <c r="X1659">
        <f>IF(AND(P1659&gt;='World Hubbert'!$P$9,P1658&lt;'World Hubbert'!$P$9),'Data 1'!M1659,0)</f>
        <v>0</v>
      </c>
    </row>
    <row r="1660" spans="13:24">
      <c r="M1660">
        <f t="shared" si="164"/>
        <v>1657</v>
      </c>
      <c r="N1660">
        <f>MAX('World Hubbert'!$N$17*(1-(M1660/'World Hubbert'!$N$18))*M1660,0)</f>
        <v>10.531155555555554</v>
      </c>
      <c r="O1660">
        <f t="shared" si="162"/>
        <v>9.4956341184464318E-2</v>
      </c>
      <c r="P1660">
        <f t="shared" si="163"/>
        <v>2030.7365674446307</v>
      </c>
      <c r="Q1660">
        <f t="shared" si="161"/>
        <v>2030</v>
      </c>
      <c r="R1660" s="25">
        <f t="shared" si="165"/>
        <v>10531.155555555553</v>
      </c>
      <c r="S1660" s="25">
        <f t="shared" si="166"/>
        <v>0</v>
      </c>
      <c r="W1660">
        <f>IF(AND(P1660&gt;='World Hubbert'!$N$9,P1659&lt;'World Hubbert'!$N$9),'Data 1'!M1660,0)</f>
        <v>0</v>
      </c>
      <c r="X1660">
        <f>IF(AND(P1660&gt;='World Hubbert'!$P$9,P1659&lt;'World Hubbert'!$P$9),'Data 1'!M1660,0)</f>
        <v>0</v>
      </c>
    </row>
    <row r="1661" spans="13:24">
      <c r="M1661">
        <f t="shared" si="164"/>
        <v>1658</v>
      </c>
      <c r="N1661">
        <f>MAX('World Hubbert'!$N$17*(1-(M1661/'World Hubbert'!$N$18))*M1661,0)</f>
        <v>10.463822222222223</v>
      </c>
      <c r="O1661">
        <f t="shared" si="162"/>
        <v>9.556737287415687E-2</v>
      </c>
      <c r="P1661">
        <f t="shared" si="163"/>
        <v>2030.832134817505</v>
      </c>
      <c r="Q1661">
        <f t="shared" si="161"/>
        <v>2030</v>
      </c>
      <c r="R1661" s="25">
        <f t="shared" si="165"/>
        <v>10463.822222222223</v>
      </c>
      <c r="S1661" s="25">
        <f t="shared" si="166"/>
        <v>0</v>
      </c>
      <c r="W1661">
        <f>IF(AND(P1661&gt;='World Hubbert'!$N$9,P1660&lt;'World Hubbert'!$N$9),'Data 1'!M1661,0)</f>
        <v>0</v>
      </c>
      <c r="X1661">
        <f>IF(AND(P1661&gt;='World Hubbert'!$P$9,P1660&lt;'World Hubbert'!$P$9),'Data 1'!M1661,0)</f>
        <v>0</v>
      </c>
    </row>
    <row r="1662" spans="13:24">
      <c r="M1662">
        <f t="shared" si="164"/>
        <v>1659</v>
      </c>
      <c r="N1662">
        <f>MAX('World Hubbert'!$N$17*(1-(M1662/'World Hubbert'!$N$18))*M1662,0)</f>
        <v>10.396400000000005</v>
      </c>
      <c r="O1662">
        <f t="shared" si="162"/>
        <v>9.6187141702897105E-2</v>
      </c>
      <c r="P1662">
        <f t="shared" si="163"/>
        <v>2030.9283219592078</v>
      </c>
      <c r="Q1662">
        <f t="shared" si="161"/>
        <v>2030</v>
      </c>
      <c r="R1662" s="25">
        <f t="shared" si="165"/>
        <v>10396.400000000005</v>
      </c>
      <c r="S1662" s="25">
        <f t="shared" si="166"/>
        <v>0</v>
      </c>
      <c r="W1662">
        <f>IF(AND(P1662&gt;='World Hubbert'!$N$9,P1661&lt;'World Hubbert'!$N$9),'Data 1'!M1662,0)</f>
        <v>0</v>
      </c>
      <c r="X1662">
        <f>IF(AND(P1662&gt;='World Hubbert'!$P$9,P1661&lt;'World Hubbert'!$P$9),'Data 1'!M1662,0)</f>
        <v>0</v>
      </c>
    </row>
    <row r="1663" spans="13:24">
      <c r="M1663">
        <f t="shared" si="164"/>
        <v>1660</v>
      </c>
      <c r="N1663">
        <f>MAX('World Hubbert'!$N$17*(1-(M1663/'World Hubbert'!$N$18))*M1663,0)</f>
        <v>10.328888888888882</v>
      </c>
      <c r="O1663">
        <f t="shared" si="162"/>
        <v>9.6815834767642064E-2</v>
      </c>
      <c r="P1663">
        <f t="shared" si="163"/>
        <v>2031.0251377939753</v>
      </c>
      <c r="Q1663">
        <f t="shared" si="161"/>
        <v>2031</v>
      </c>
      <c r="R1663" s="25">
        <f t="shared" si="165"/>
        <v>10328.888888888881</v>
      </c>
      <c r="S1663" s="25">
        <f t="shared" si="166"/>
        <v>0</v>
      </c>
      <c r="W1663">
        <f>IF(AND(P1663&gt;='World Hubbert'!$N$9,P1662&lt;'World Hubbert'!$N$9),'Data 1'!M1663,0)</f>
        <v>0</v>
      </c>
      <c r="X1663">
        <f>IF(AND(P1663&gt;='World Hubbert'!$P$9,P1662&lt;'World Hubbert'!$P$9),'Data 1'!M1663,0)</f>
        <v>0</v>
      </c>
    </row>
    <row r="1664" spans="13:24">
      <c r="M1664">
        <f t="shared" si="164"/>
        <v>1661</v>
      </c>
      <c r="N1664">
        <f>MAX('World Hubbert'!$N$17*(1-(M1664/'World Hubbert'!$N$18))*M1664,0)</f>
        <v>10.261288888888885</v>
      </c>
      <c r="O1664">
        <f t="shared" si="162"/>
        <v>9.7453644549742549E-2</v>
      </c>
      <c r="P1664">
        <f t="shared" si="163"/>
        <v>2031.122591438525</v>
      </c>
      <c r="Q1664">
        <f t="shared" si="161"/>
        <v>2031</v>
      </c>
      <c r="R1664" s="25">
        <f t="shared" si="165"/>
        <v>10261.288888888885</v>
      </c>
      <c r="S1664" s="25">
        <f t="shared" si="166"/>
        <v>0</v>
      </c>
      <c r="W1664">
        <f>IF(AND(P1664&gt;='World Hubbert'!$N$9,P1663&lt;'World Hubbert'!$N$9),'Data 1'!M1664,0)</f>
        <v>0</v>
      </c>
      <c r="X1664">
        <f>IF(AND(P1664&gt;='World Hubbert'!$P$9,P1663&lt;'World Hubbert'!$P$9),'Data 1'!M1664,0)</f>
        <v>0</v>
      </c>
    </row>
    <row r="1665" spans="13:24">
      <c r="M1665">
        <f t="shared" si="164"/>
        <v>1662</v>
      </c>
      <c r="N1665">
        <f>MAX('World Hubbert'!$N$17*(1-(M1665/'World Hubbert'!$N$18))*M1665,0)</f>
        <v>10.193599999999998</v>
      </c>
      <c r="O1665">
        <f t="shared" si="162"/>
        <v>9.8100769110029837E-2</v>
      </c>
      <c r="P1665">
        <f t="shared" si="163"/>
        <v>2031.220692207635</v>
      </c>
      <c r="Q1665">
        <f t="shared" si="161"/>
        <v>2031</v>
      </c>
      <c r="R1665" s="25">
        <f t="shared" si="165"/>
        <v>10193.599999999999</v>
      </c>
      <c r="S1665" s="25">
        <f t="shared" si="166"/>
        <v>0</v>
      </c>
      <c r="W1665">
        <f>IF(AND(P1665&gt;='World Hubbert'!$N$9,P1664&lt;'World Hubbert'!$N$9),'Data 1'!M1665,0)</f>
        <v>0</v>
      </c>
      <c r="X1665">
        <f>IF(AND(P1665&gt;='World Hubbert'!$P$9,P1664&lt;'World Hubbert'!$P$9),'Data 1'!M1665,0)</f>
        <v>0</v>
      </c>
    </row>
    <row r="1666" spans="13:24">
      <c r="M1666">
        <f t="shared" si="164"/>
        <v>1663</v>
      </c>
      <c r="N1666">
        <f>MAX('World Hubbert'!$N$17*(1-(M1666/'World Hubbert'!$N$18))*M1666,0)</f>
        <v>10.125822222222224</v>
      </c>
      <c r="O1666">
        <f t="shared" si="162"/>
        <v>9.8757412292444821E-2</v>
      </c>
      <c r="P1666">
        <f t="shared" si="163"/>
        <v>2031.3194496199274</v>
      </c>
      <c r="Q1666">
        <f t="shared" si="161"/>
        <v>2031</v>
      </c>
      <c r="R1666" s="25">
        <f t="shared" si="165"/>
        <v>10125.822222222225</v>
      </c>
      <c r="S1666" s="25">
        <f t="shared" si="166"/>
        <v>0</v>
      </c>
      <c r="W1666">
        <f>IF(AND(P1666&gt;='World Hubbert'!$N$9,P1665&lt;'World Hubbert'!$N$9),'Data 1'!M1666,0)</f>
        <v>0</v>
      </c>
      <c r="X1666">
        <f>IF(AND(P1666&gt;='World Hubbert'!$P$9,P1665&lt;'World Hubbert'!$P$9),'Data 1'!M1666,0)</f>
        <v>0</v>
      </c>
    </row>
    <row r="1667" spans="13:24">
      <c r="M1667">
        <f t="shared" si="164"/>
        <v>1664</v>
      </c>
      <c r="N1667">
        <f>MAX('World Hubbert'!$N$17*(1-(M1667/'World Hubbert'!$N$18))*M1667,0)</f>
        <v>10.05795555555556</v>
      </c>
      <c r="O1667">
        <f t="shared" si="162"/>
        <v>9.9423783936651536E-2</v>
      </c>
      <c r="P1667">
        <f t="shared" si="163"/>
        <v>2031.4188734038639</v>
      </c>
      <c r="Q1667">
        <f t="shared" si="161"/>
        <v>2031</v>
      </c>
      <c r="R1667" s="25">
        <f t="shared" si="165"/>
        <v>10057.95555555556</v>
      </c>
      <c r="S1667" s="25">
        <f t="shared" si="166"/>
        <v>0</v>
      </c>
      <c r="W1667">
        <f>IF(AND(P1667&gt;='World Hubbert'!$N$9,P1666&lt;'World Hubbert'!$N$9),'Data 1'!M1667,0)</f>
        <v>0</v>
      </c>
      <c r="X1667">
        <f>IF(AND(P1667&gt;='World Hubbert'!$P$9,P1666&lt;'World Hubbert'!$P$9),'Data 1'!M1667,0)</f>
        <v>0</v>
      </c>
    </row>
    <row r="1668" spans="13:24">
      <c r="M1668">
        <f t="shared" si="164"/>
        <v>1665</v>
      </c>
      <c r="N1668">
        <f>MAX('World Hubbert'!$N$17*(1-(M1668/'World Hubbert'!$N$18))*M1668,0)</f>
        <v>9.9899999999999949</v>
      </c>
      <c r="O1668">
        <f t="shared" si="162"/>
        <v>0.10010010010010015</v>
      </c>
      <c r="P1668">
        <f t="shared" si="163"/>
        <v>2031.5189735039639</v>
      </c>
      <c r="Q1668">
        <f t="shared" si="161"/>
        <v>2031</v>
      </c>
      <c r="R1668" s="25">
        <f t="shared" si="165"/>
        <v>9989.9999999999945</v>
      </c>
      <c r="S1668" s="25">
        <f t="shared" si="166"/>
        <v>0</v>
      </c>
      <c r="W1668">
        <f>IF(AND(P1668&gt;='World Hubbert'!$N$9,P1667&lt;'World Hubbert'!$N$9),'Data 1'!M1668,0)</f>
        <v>0</v>
      </c>
      <c r="X1668">
        <f>IF(AND(P1668&gt;='World Hubbert'!$P$9,P1667&lt;'World Hubbert'!$P$9),'Data 1'!M1668,0)</f>
        <v>0</v>
      </c>
    </row>
    <row r="1669" spans="13:24">
      <c r="M1669">
        <f t="shared" si="164"/>
        <v>1666</v>
      </c>
      <c r="N1669">
        <f>MAX('World Hubbert'!$N$17*(1-(M1669/'World Hubbert'!$N$18))*M1669,0)</f>
        <v>9.9219555555555541</v>
      </c>
      <c r="O1669">
        <f t="shared" si="162"/>
        <v>0.10078658329003244</v>
      </c>
      <c r="P1669">
        <f t="shared" si="163"/>
        <v>2031.619760087254</v>
      </c>
      <c r="Q1669">
        <f t="shared" ref="Q1669:Q1732" si="167">INT(P1669)</f>
        <v>2031</v>
      </c>
      <c r="R1669" s="25">
        <f t="shared" si="165"/>
        <v>9921.9555555555544</v>
      </c>
      <c r="S1669" s="25">
        <f t="shared" si="166"/>
        <v>0</v>
      </c>
      <c r="W1669">
        <f>IF(AND(P1669&gt;='World Hubbert'!$N$9,P1668&lt;'World Hubbert'!$N$9),'Data 1'!M1669,0)</f>
        <v>0</v>
      </c>
      <c r="X1669">
        <f>IF(AND(P1669&gt;='World Hubbert'!$P$9,P1668&lt;'World Hubbert'!$P$9),'Data 1'!M1669,0)</f>
        <v>0</v>
      </c>
    </row>
    <row r="1670" spans="13:24">
      <c r="M1670">
        <f t="shared" si="164"/>
        <v>1667</v>
      </c>
      <c r="N1670">
        <f>MAX('World Hubbert'!$N$17*(1-(M1670/'World Hubbert'!$N$18))*M1670,0)</f>
        <v>9.8538222222222238</v>
      </c>
      <c r="O1670">
        <f t="shared" si="162"/>
        <v>0.10148346270595503</v>
      </c>
      <c r="P1670">
        <f t="shared" si="163"/>
        <v>2031.72124354996</v>
      </c>
      <c r="Q1670">
        <f t="shared" si="167"/>
        <v>2031</v>
      </c>
      <c r="R1670" s="25">
        <f t="shared" si="165"/>
        <v>9853.822222222223</v>
      </c>
      <c r="S1670" s="25">
        <f t="shared" si="166"/>
        <v>0</v>
      </c>
      <c r="W1670">
        <f>IF(AND(P1670&gt;='World Hubbert'!$N$9,P1669&lt;'World Hubbert'!$N$9),'Data 1'!M1670,0)</f>
        <v>0</v>
      </c>
      <c r="X1670">
        <f>IF(AND(P1670&gt;='World Hubbert'!$P$9,P1669&lt;'World Hubbert'!$P$9),'Data 1'!M1670,0)</f>
        <v>0</v>
      </c>
    </row>
    <row r="1671" spans="13:24">
      <c r="M1671">
        <f t="shared" si="164"/>
        <v>1668</v>
      </c>
      <c r="N1671">
        <f>MAX('World Hubbert'!$N$17*(1-(M1671/'World Hubbert'!$N$18))*M1671,0)</f>
        <v>9.7856000000000041</v>
      </c>
      <c r="O1671">
        <f t="shared" si="162"/>
        <v>0.10219097449313272</v>
      </c>
      <c r="P1671">
        <f t="shared" si="163"/>
        <v>2031.8234345244532</v>
      </c>
      <c r="Q1671">
        <f t="shared" si="167"/>
        <v>2031</v>
      </c>
      <c r="R1671" s="25">
        <f t="shared" si="165"/>
        <v>9785.600000000004</v>
      </c>
      <c r="S1671" s="25">
        <f t="shared" si="166"/>
        <v>0</v>
      </c>
      <c r="W1671">
        <f>IF(AND(P1671&gt;='World Hubbert'!$N$9,P1670&lt;'World Hubbert'!$N$9),'Data 1'!M1671,0)</f>
        <v>0</v>
      </c>
      <c r="X1671">
        <f>IF(AND(P1671&gt;='World Hubbert'!$P$9,P1670&lt;'World Hubbert'!$P$9),'Data 1'!M1671,0)</f>
        <v>0</v>
      </c>
    </row>
    <row r="1672" spans="13:24">
      <c r="M1672">
        <f t="shared" si="164"/>
        <v>1669</v>
      </c>
      <c r="N1672">
        <f>MAX('World Hubbert'!$N$17*(1-(M1672/'World Hubbert'!$N$18))*M1672,0)</f>
        <v>9.7172888888888966</v>
      </c>
      <c r="O1672">
        <f t="shared" si="162"/>
        <v>0.10290936200769296</v>
      </c>
      <c r="P1672">
        <f t="shared" si="163"/>
        <v>2031.9263438864609</v>
      </c>
      <c r="Q1672">
        <f t="shared" si="167"/>
        <v>2031</v>
      </c>
      <c r="R1672" s="25">
        <f t="shared" si="165"/>
        <v>9717.2888888888974</v>
      </c>
      <c r="S1672" s="25">
        <f t="shared" si="166"/>
        <v>0</v>
      </c>
      <c r="W1672">
        <f>IF(AND(P1672&gt;='World Hubbert'!$N$9,P1671&lt;'World Hubbert'!$N$9),'Data 1'!M1672,0)</f>
        <v>0</v>
      </c>
      <c r="X1672">
        <f>IF(AND(P1672&gt;='World Hubbert'!$P$9,P1671&lt;'World Hubbert'!$P$9),'Data 1'!M1672,0)</f>
        <v>0</v>
      </c>
    </row>
    <row r="1673" spans="13:24">
      <c r="M1673">
        <f t="shared" si="164"/>
        <v>1670</v>
      </c>
      <c r="N1673">
        <f>MAX('World Hubbert'!$N$17*(1-(M1673/'World Hubbert'!$N$18))*M1673,0)</f>
        <v>9.6488888888888837</v>
      </c>
      <c r="O1673">
        <f t="shared" si="162"/>
        <v>0.10363887609396596</v>
      </c>
      <c r="P1673">
        <f t="shared" si="163"/>
        <v>2032.0299827625549</v>
      </c>
      <c r="Q1673">
        <f t="shared" si="167"/>
        <v>2032</v>
      </c>
      <c r="R1673" s="25">
        <f t="shared" si="165"/>
        <v>9648.8888888888832</v>
      </c>
      <c r="S1673" s="25">
        <f t="shared" si="166"/>
        <v>0</v>
      </c>
      <c r="W1673">
        <f>IF(AND(P1673&gt;='World Hubbert'!$N$9,P1672&lt;'World Hubbert'!$N$9),'Data 1'!M1673,0)</f>
        <v>0</v>
      </c>
      <c r="X1673">
        <f>IF(AND(P1673&gt;='World Hubbert'!$P$9,P1672&lt;'World Hubbert'!$P$9),'Data 1'!M1673,0)</f>
        <v>0</v>
      </c>
    </row>
    <row r="1674" spans="13:24">
      <c r="M1674">
        <f t="shared" si="164"/>
        <v>1671</v>
      </c>
      <c r="N1674">
        <f>MAX('World Hubbert'!$N$17*(1-(M1674/'World Hubbert'!$N$18))*M1674,0)</f>
        <v>9.5803999999999991</v>
      </c>
      <c r="O1674">
        <f t="shared" si="162"/>
        <v>0.1043797753747234</v>
      </c>
      <c r="P1674">
        <f t="shared" si="163"/>
        <v>2032.1343625379297</v>
      </c>
      <c r="Q1674">
        <f t="shared" si="167"/>
        <v>2032</v>
      </c>
      <c r="R1674" s="25">
        <f t="shared" si="165"/>
        <v>9580.4</v>
      </c>
      <c r="S1674" s="25">
        <f t="shared" si="166"/>
        <v>0</v>
      </c>
      <c r="W1674">
        <f>IF(AND(P1674&gt;='World Hubbert'!$N$9,P1673&lt;'World Hubbert'!$N$9),'Data 1'!M1674,0)</f>
        <v>0</v>
      </c>
      <c r="X1674">
        <f>IF(AND(P1674&gt;='World Hubbert'!$P$9,P1673&lt;'World Hubbert'!$P$9),'Data 1'!M1674,0)</f>
        <v>0</v>
      </c>
    </row>
    <row r="1675" spans="13:24">
      <c r="M1675">
        <f t="shared" si="164"/>
        <v>1672</v>
      </c>
      <c r="N1675">
        <f>MAX('World Hubbert'!$N$17*(1-(M1675/'World Hubbert'!$N$18))*M1675,0)</f>
        <v>9.5118222222222233</v>
      </c>
      <c r="O1675">
        <f t="shared" si="162"/>
        <v>0.10513232655502391</v>
      </c>
      <c r="P1675">
        <f t="shared" si="163"/>
        <v>2032.2394948644849</v>
      </c>
      <c r="Q1675">
        <f t="shared" si="167"/>
        <v>2032</v>
      </c>
      <c r="R1675" s="25">
        <f t="shared" si="165"/>
        <v>9511.822222222223</v>
      </c>
      <c r="S1675" s="25">
        <f t="shared" si="166"/>
        <v>0</v>
      </c>
      <c r="W1675">
        <f>IF(AND(P1675&gt;='World Hubbert'!$N$9,P1674&lt;'World Hubbert'!$N$9),'Data 1'!M1675,0)</f>
        <v>0</v>
      </c>
      <c r="X1675">
        <f>IF(AND(P1675&gt;='World Hubbert'!$P$9,P1674&lt;'World Hubbert'!$P$9),'Data 1'!M1675,0)</f>
        <v>0</v>
      </c>
    </row>
    <row r="1676" spans="13:24">
      <c r="M1676">
        <f t="shared" si="164"/>
        <v>1673</v>
      </c>
      <c r="N1676">
        <f>MAX('World Hubbert'!$N$17*(1-(M1676/'World Hubbert'!$N$18))*M1676,0)</f>
        <v>9.4431555555555615</v>
      </c>
      <c r="O1676">
        <f t="shared" si="162"/>
        <v>0.10589680474041156</v>
      </c>
      <c r="P1676">
        <f t="shared" si="163"/>
        <v>2032.3453916692254</v>
      </c>
      <c r="Q1676">
        <f t="shared" si="167"/>
        <v>2032</v>
      </c>
      <c r="R1676" s="25">
        <f t="shared" si="165"/>
        <v>9443.1555555555624</v>
      </c>
      <c r="S1676" s="25">
        <f t="shared" si="166"/>
        <v>0</v>
      </c>
      <c r="W1676">
        <f>IF(AND(P1676&gt;='World Hubbert'!$N$9,P1675&lt;'World Hubbert'!$N$9),'Data 1'!M1676,0)</f>
        <v>0</v>
      </c>
      <c r="X1676">
        <f>IF(AND(P1676&gt;='World Hubbert'!$P$9,P1675&lt;'World Hubbert'!$P$9),'Data 1'!M1676,0)</f>
        <v>0</v>
      </c>
    </row>
    <row r="1677" spans="13:24">
      <c r="M1677">
        <f t="shared" si="164"/>
        <v>1674</v>
      </c>
      <c r="N1677">
        <f>MAX('World Hubbert'!$N$17*(1-(M1677/'World Hubbert'!$N$18))*M1677,0)</f>
        <v>9.3743999999999943</v>
      </c>
      <c r="O1677">
        <f t="shared" si="162"/>
        <v>0.10667349377026802</v>
      </c>
      <c r="P1677">
        <f t="shared" si="163"/>
        <v>2032.4520651629957</v>
      </c>
      <c r="Q1677">
        <f t="shared" si="167"/>
        <v>2032</v>
      </c>
      <c r="R1677" s="25">
        <f t="shared" si="165"/>
        <v>9374.3999999999942</v>
      </c>
      <c r="S1677" s="25">
        <f t="shared" si="166"/>
        <v>0</v>
      </c>
      <c r="W1677">
        <f>IF(AND(P1677&gt;='World Hubbert'!$N$9,P1676&lt;'World Hubbert'!$N$9),'Data 1'!M1677,0)</f>
        <v>0</v>
      </c>
      <c r="X1677">
        <f>IF(AND(P1677&gt;='World Hubbert'!$P$9,P1676&lt;'World Hubbert'!$P$9),'Data 1'!M1677,0)</f>
        <v>0</v>
      </c>
    </row>
    <row r="1678" spans="13:24">
      <c r="M1678">
        <f t="shared" si="164"/>
        <v>1675</v>
      </c>
      <c r="N1678">
        <f>MAX('World Hubbert'!$N$17*(1-(M1678/'World Hubbert'!$N$18))*M1678,0)</f>
        <v>9.3055555555555536</v>
      </c>
      <c r="O1678">
        <f t="shared" si="162"/>
        <v>0.10746268656716421</v>
      </c>
      <c r="P1678">
        <f t="shared" si="163"/>
        <v>2032.559527849563</v>
      </c>
      <c r="Q1678">
        <f t="shared" si="167"/>
        <v>2032</v>
      </c>
      <c r="R1678" s="25">
        <f t="shared" si="165"/>
        <v>9305.5555555555529</v>
      </c>
      <c r="S1678" s="25">
        <f t="shared" si="166"/>
        <v>0</v>
      </c>
      <c r="W1678">
        <f>IF(AND(P1678&gt;='World Hubbert'!$N$9,P1677&lt;'World Hubbert'!$N$9),'Data 1'!M1678,0)</f>
        <v>0</v>
      </c>
      <c r="X1678">
        <f>IF(AND(P1678&gt;='World Hubbert'!$P$9,P1677&lt;'World Hubbert'!$P$9),'Data 1'!M1678,0)</f>
        <v>0</v>
      </c>
    </row>
    <row r="1679" spans="13:24">
      <c r="M1679">
        <f t="shared" si="164"/>
        <v>1676</v>
      </c>
      <c r="N1679">
        <f>MAX('World Hubbert'!$N$17*(1-(M1679/'World Hubbert'!$N$18))*M1679,0)</f>
        <v>9.2366222222222234</v>
      </c>
      <c r="O1679">
        <f t="shared" si="162"/>
        <v>0.108264685503118</v>
      </c>
      <c r="P1679">
        <f t="shared" si="163"/>
        <v>2032.6677925350662</v>
      </c>
      <c r="Q1679">
        <f t="shared" si="167"/>
        <v>2032</v>
      </c>
      <c r="R1679" s="25">
        <f t="shared" si="165"/>
        <v>9236.6222222222241</v>
      </c>
      <c r="S1679" s="25">
        <f t="shared" si="166"/>
        <v>0</v>
      </c>
      <c r="W1679">
        <f>IF(AND(P1679&gt;='World Hubbert'!$N$9,P1678&lt;'World Hubbert'!$N$9),'Data 1'!M1679,0)</f>
        <v>0</v>
      </c>
      <c r="X1679">
        <f>IF(AND(P1679&gt;='World Hubbert'!$P$9,P1678&lt;'World Hubbert'!$P$9),'Data 1'!M1679,0)</f>
        <v>0</v>
      </c>
    </row>
    <row r="1680" spans="13:24">
      <c r="M1680">
        <f t="shared" si="164"/>
        <v>1677</v>
      </c>
      <c r="N1680">
        <f>MAX('World Hubbert'!$N$17*(1-(M1680/'World Hubbert'!$N$18))*M1680,0)</f>
        <v>9.167600000000002</v>
      </c>
      <c r="O1680">
        <f t="shared" si="162"/>
        <v>0.10907980278371654</v>
      </c>
      <c r="P1680">
        <f t="shared" si="163"/>
        <v>2032.7768723378499</v>
      </c>
      <c r="Q1680">
        <f t="shared" si="167"/>
        <v>2032</v>
      </c>
      <c r="R1680" s="25">
        <f t="shared" si="165"/>
        <v>9167.6000000000022</v>
      </c>
      <c r="S1680" s="25">
        <f t="shared" si="166"/>
        <v>0</v>
      </c>
      <c r="W1680">
        <f>IF(AND(P1680&gt;='World Hubbert'!$N$9,P1679&lt;'World Hubbert'!$N$9),'Data 1'!M1680,0)</f>
        <v>0</v>
      </c>
      <c r="X1680">
        <f>IF(AND(P1680&gt;='World Hubbert'!$P$9,P1679&lt;'World Hubbert'!$P$9),'Data 1'!M1680,0)</f>
        <v>0</v>
      </c>
    </row>
    <row r="1681" spans="13:24">
      <c r="M1681">
        <f t="shared" si="164"/>
        <v>1678</v>
      </c>
      <c r="N1681">
        <f>MAX('World Hubbert'!$N$17*(1-(M1681/'World Hubbert'!$N$18))*M1681,0)</f>
        <v>9.0984888888888946</v>
      </c>
      <c r="O1681">
        <f t="shared" si="162"/>
        <v>0.10990836085113027</v>
      </c>
      <c r="P1681">
        <f t="shared" si="163"/>
        <v>2032.8867806987009</v>
      </c>
      <c r="Q1681">
        <f t="shared" si="167"/>
        <v>2032</v>
      </c>
      <c r="R1681" s="25">
        <f t="shared" si="165"/>
        <v>9098.4888888888945</v>
      </c>
      <c r="S1681" s="25">
        <f t="shared" si="166"/>
        <v>0</v>
      </c>
      <c r="W1681">
        <f>IF(AND(P1681&gt;='World Hubbert'!$N$9,P1680&lt;'World Hubbert'!$N$9),'Data 1'!M1681,0)</f>
        <v>0</v>
      </c>
      <c r="X1681">
        <f>IF(AND(P1681&gt;='World Hubbert'!$P$9,P1680&lt;'World Hubbert'!$P$9),'Data 1'!M1681,0)</f>
        <v>0</v>
      </c>
    </row>
    <row r="1682" spans="13:24">
      <c r="M1682">
        <f t="shared" si="164"/>
        <v>1679</v>
      </c>
      <c r="N1682">
        <f>MAX('World Hubbert'!$N$17*(1-(M1682/'World Hubbert'!$N$18))*M1682,0)</f>
        <v>9.0292888888888836</v>
      </c>
      <c r="O1682">
        <f t="shared" si="162"/>
        <v>0.11075069280711174</v>
      </c>
      <c r="P1682">
        <f t="shared" si="163"/>
        <v>2032.9975313915081</v>
      </c>
      <c r="Q1682">
        <f t="shared" si="167"/>
        <v>2032</v>
      </c>
      <c r="R1682" s="25">
        <f t="shared" si="165"/>
        <v>9029.2888888888829</v>
      </c>
      <c r="S1682" s="25">
        <f t="shared" si="166"/>
        <v>0</v>
      </c>
      <c r="W1682">
        <f>IF(AND(P1682&gt;='World Hubbert'!$N$9,P1681&lt;'World Hubbert'!$N$9),'Data 1'!M1682,0)</f>
        <v>0</v>
      </c>
      <c r="X1682">
        <f>IF(AND(P1682&gt;='World Hubbert'!$P$9,P1681&lt;'World Hubbert'!$P$9),'Data 1'!M1682,0)</f>
        <v>0</v>
      </c>
    </row>
    <row r="1683" spans="13:24">
      <c r="M1683">
        <f t="shared" si="164"/>
        <v>1680</v>
      </c>
      <c r="N1683">
        <f>MAX('World Hubbert'!$N$17*(1-(M1683/'World Hubbert'!$N$18))*M1683,0)</f>
        <v>8.9599999999999991</v>
      </c>
      <c r="O1683">
        <f t="shared" si="162"/>
        <v>0.11160714285714286</v>
      </c>
      <c r="P1683">
        <f t="shared" si="163"/>
        <v>2033.1091385343652</v>
      </c>
      <c r="Q1683">
        <f t="shared" si="167"/>
        <v>2033</v>
      </c>
      <c r="R1683" s="25">
        <f t="shared" si="165"/>
        <v>8959.9999999999982</v>
      </c>
      <c r="S1683" s="25">
        <f t="shared" si="166"/>
        <v>0</v>
      </c>
      <c r="W1683">
        <f>IF(AND(P1683&gt;='World Hubbert'!$N$9,P1682&lt;'World Hubbert'!$N$9),'Data 1'!M1683,0)</f>
        <v>0</v>
      </c>
      <c r="X1683">
        <f>IF(AND(P1683&gt;='World Hubbert'!$P$9,P1682&lt;'World Hubbert'!$P$9),'Data 1'!M1683,0)</f>
        <v>0</v>
      </c>
    </row>
    <row r="1684" spans="13:24">
      <c r="M1684">
        <f t="shared" si="164"/>
        <v>1681</v>
      </c>
      <c r="N1684">
        <f>MAX('World Hubbert'!$N$17*(1-(M1684/'World Hubbert'!$N$18))*M1684,0)</f>
        <v>8.8906222222222233</v>
      </c>
      <c r="O1684">
        <f t="shared" si="162"/>
        <v>0.11247806677697847</v>
      </c>
      <c r="P1684">
        <f t="shared" si="163"/>
        <v>2033.2216166011422</v>
      </c>
      <c r="Q1684">
        <f t="shared" si="167"/>
        <v>2033</v>
      </c>
      <c r="R1684" s="25">
        <f t="shared" si="165"/>
        <v>8890.6222222222241</v>
      </c>
      <c r="S1684" s="25">
        <f t="shared" si="166"/>
        <v>0</v>
      </c>
      <c r="W1684">
        <f>IF(AND(P1684&gt;='World Hubbert'!$N$9,P1683&lt;'World Hubbert'!$N$9),'Data 1'!M1684,0)</f>
        <v>0</v>
      </c>
      <c r="X1684">
        <f>IF(AND(P1684&gt;='World Hubbert'!$P$9,P1683&lt;'World Hubbert'!$P$9),'Data 1'!M1684,0)</f>
        <v>0</v>
      </c>
    </row>
    <row r="1685" spans="13:24">
      <c r="M1685">
        <f t="shared" si="164"/>
        <v>1682</v>
      </c>
      <c r="N1685">
        <f>MAX('World Hubbert'!$N$17*(1-(M1685/'World Hubbert'!$N$18))*M1685,0)</f>
        <v>8.8211555555555599</v>
      </c>
      <c r="O1685">
        <f t="shared" ref="O1685:O1748" si="168">IF(N1685&gt;0,1/N1685,0)</f>
        <v>0.11336383240291012</v>
      </c>
      <c r="P1685">
        <f t="shared" ref="P1685:P1748" si="169">P1684+O1685</f>
        <v>2033.3349804335451</v>
      </c>
      <c r="Q1685">
        <f t="shared" si="167"/>
        <v>2033</v>
      </c>
      <c r="R1685" s="25">
        <f t="shared" si="165"/>
        <v>8821.1555555555606</v>
      </c>
      <c r="S1685" s="25">
        <f t="shared" si="166"/>
        <v>0</v>
      </c>
      <c r="W1685">
        <f>IF(AND(P1685&gt;='World Hubbert'!$N$9,P1684&lt;'World Hubbert'!$N$9),'Data 1'!M1685,0)</f>
        <v>0</v>
      </c>
      <c r="X1685">
        <f>IF(AND(P1685&gt;='World Hubbert'!$P$9,P1684&lt;'World Hubbert'!$P$9),'Data 1'!M1685,0)</f>
        <v>0</v>
      </c>
    </row>
    <row r="1686" spans="13:24">
      <c r="M1686">
        <f t="shared" si="164"/>
        <v>1683</v>
      </c>
      <c r="N1686">
        <f>MAX('World Hubbert'!$N$17*(1-(M1686/'World Hubbert'!$N$18))*M1686,0)</f>
        <v>8.7515999999999927</v>
      </c>
      <c r="O1686">
        <f t="shared" si="168"/>
        <v>0.11426482014717318</v>
      </c>
      <c r="P1686">
        <f t="shared" si="169"/>
        <v>2033.4492452536922</v>
      </c>
      <c r="Q1686">
        <f t="shared" si="167"/>
        <v>2033</v>
      </c>
      <c r="R1686" s="25">
        <f t="shared" si="165"/>
        <v>8751.5999999999931</v>
      </c>
      <c r="S1686" s="25">
        <f t="shared" si="166"/>
        <v>0</v>
      </c>
      <c r="W1686">
        <f>IF(AND(P1686&gt;='World Hubbert'!$N$9,P1685&lt;'World Hubbert'!$N$9),'Data 1'!M1686,0)</f>
        <v>0</v>
      </c>
      <c r="X1686">
        <f>IF(AND(P1686&gt;='World Hubbert'!$P$9,P1685&lt;'World Hubbert'!$P$9),'Data 1'!M1686,0)</f>
        <v>0</v>
      </c>
    </row>
    <row r="1687" spans="13:24">
      <c r="M1687">
        <f t="shared" si="164"/>
        <v>1684</v>
      </c>
      <c r="N1687">
        <f>MAX('World Hubbert'!$N$17*(1-(M1687/'World Hubbert'!$N$18))*M1687,0)</f>
        <v>8.6819555555555521</v>
      </c>
      <c r="O1687">
        <f t="shared" si="168"/>
        <v>0.11518142354001151</v>
      </c>
      <c r="P1687">
        <f t="shared" si="169"/>
        <v>2033.5644266772322</v>
      </c>
      <c r="Q1687">
        <f t="shared" si="167"/>
        <v>2033</v>
      </c>
      <c r="R1687" s="25">
        <f t="shared" si="165"/>
        <v>8681.9555555555526</v>
      </c>
      <c r="S1687" s="25">
        <f t="shared" si="166"/>
        <v>0</v>
      </c>
      <c r="W1687">
        <f>IF(AND(P1687&gt;='World Hubbert'!$N$9,P1686&lt;'World Hubbert'!$N$9),'Data 1'!M1687,0)</f>
        <v>0</v>
      </c>
      <c r="X1687">
        <f>IF(AND(P1687&gt;='World Hubbert'!$P$9,P1686&lt;'World Hubbert'!$P$9),'Data 1'!M1687,0)</f>
        <v>0</v>
      </c>
    </row>
    <row r="1688" spans="13:24">
      <c r="M1688">
        <f t="shared" si="164"/>
        <v>1685</v>
      </c>
      <c r="N1688">
        <f>MAX('World Hubbert'!$N$17*(1-(M1688/'World Hubbert'!$N$18))*M1688,0)</f>
        <v>8.612222222222222</v>
      </c>
      <c r="O1688">
        <f t="shared" si="168"/>
        <v>0.11611404980002581</v>
      </c>
      <c r="P1688">
        <f t="shared" si="169"/>
        <v>2033.6805407270322</v>
      </c>
      <c r="Q1688">
        <f t="shared" si="167"/>
        <v>2033</v>
      </c>
      <c r="R1688" s="25">
        <f t="shared" si="165"/>
        <v>8612.2222222222226</v>
      </c>
      <c r="S1688" s="25">
        <f t="shared" si="166"/>
        <v>0</v>
      </c>
      <c r="W1688">
        <f>IF(AND(P1688&gt;='World Hubbert'!$N$9,P1687&lt;'World Hubbert'!$N$9),'Data 1'!M1688,0)</f>
        <v>0</v>
      </c>
      <c r="X1688">
        <f>IF(AND(P1688&gt;='World Hubbert'!$P$9,P1687&lt;'World Hubbert'!$P$9),'Data 1'!M1688,0)</f>
        <v>0</v>
      </c>
    </row>
    <row r="1689" spans="13:24">
      <c r="M1689">
        <f t="shared" si="164"/>
        <v>1686</v>
      </c>
      <c r="N1689">
        <f>MAX('World Hubbert'!$N$17*(1-(M1689/'World Hubbert'!$N$18))*M1689,0)</f>
        <v>8.5424000000000024</v>
      </c>
      <c r="O1689">
        <f t="shared" si="168"/>
        <v>0.11706312043453827</v>
      </c>
      <c r="P1689">
        <f t="shared" si="169"/>
        <v>2033.7976038474667</v>
      </c>
      <c r="Q1689">
        <f t="shared" si="167"/>
        <v>2033</v>
      </c>
      <c r="R1689" s="25">
        <f t="shared" si="165"/>
        <v>8542.4000000000033</v>
      </c>
      <c r="S1689" s="25">
        <f t="shared" si="166"/>
        <v>0</v>
      </c>
      <c r="W1689">
        <f>IF(AND(P1689&gt;='World Hubbert'!$N$9,P1688&lt;'World Hubbert'!$N$9),'Data 1'!M1689,0)</f>
        <v>0</v>
      </c>
      <c r="X1689">
        <f>IF(AND(P1689&gt;='World Hubbert'!$P$9,P1688&lt;'World Hubbert'!$P$9),'Data 1'!M1689,0)</f>
        <v>0</v>
      </c>
    </row>
    <row r="1690" spans="13:24">
      <c r="M1690">
        <f t="shared" si="164"/>
        <v>1687</v>
      </c>
      <c r="N1690">
        <f>MAX('World Hubbert'!$N$17*(1-(M1690/'World Hubbert'!$N$18))*M1690,0)</f>
        <v>8.4724888888888952</v>
      </c>
      <c r="O1690">
        <f t="shared" si="168"/>
        <v>0.11802907187183607</v>
      </c>
      <c r="P1690">
        <f t="shared" si="169"/>
        <v>2033.9156329193386</v>
      </c>
      <c r="Q1690">
        <f t="shared" si="167"/>
        <v>2033</v>
      </c>
      <c r="R1690" s="25">
        <f t="shared" si="165"/>
        <v>8472.4888888888945</v>
      </c>
      <c r="S1690" s="25">
        <f t="shared" si="166"/>
        <v>0</v>
      </c>
      <c r="W1690">
        <f>IF(AND(P1690&gt;='World Hubbert'!$N$9,P1689&lt;'World Hubbert'!$N$9),'Data 1'!M1690,0)</f>
        <v>0</v>
      </c>
      <c r="X1690">
        <f>IF(AND(P1690&gt;='World Hubbert'!$P$9,P1689&lt;'World Hubbert'!$P$9),'Data 1'!M1690,0)</f>
        <v>0</v>
      </c>
    </row>
    <row r="1691" spans="13:24">
      <c r="M1691">
        <f t="shared" si="164"/>
        <v>1688</v>
      </c>
      <c r="N1691">
        <f>MAX('World Hubbert'!$N$17*(1-(M1691/'World Hubbert'!$N$18))*M1691,0)</f>
        <v>8.4024888888888842</v>
      </c>
      <c r="O1691">
        <f t="shared" si="168"/>
        <v>0.1190123561272851</v>
      </c>
      <c r="P1691">
        <f t="shared" si="169"/>
        <v>2034.0346452754659</v>
      </c>
      <c r="Q1691">
        <f t="shared" si="167"/>
        <v>2034</v>
      </c>
      <c r="R1691" s="25">
        <f t="shared" si="165"/>
        <v>8402.4888888888836</v>
      </c>
      <c r="S1691" s="25">
        <f t="shared" si="166"/>
        <v>0</v>
      </c>
      <c r="W1691">
        <f>IF(AND(P1691&gt;='World Hubbert'!$N$9,P1690&lt;'World Hubbert'!$N$9),'Data 1'!M1691,0)</f>
        <v>0</v>
      </c>
      <c r="X1691">
        <f>IF(AND(P1691&gt;='World Hubbert'!$P$9,P1690&lt;'World Hubbert'!$P$9),'Data 1'!M1691,0)</f>
        <v>0</v>
      </c>
    </row>
    <row r="1692" spans="13:24">
      <c r="M1692">
        <f t="shared" si="164"/>
        <v>1689</v>
      </c>
      <c r="N1692">
        <f>MAX('World Hubbert'!$N$17*(1-(M1692/'World Hubbert'!$N$18))*M1692,0)</f>
        <v>8.332399999999998</v>
      </c>
      <c r="O1692">
        <f t="shared" si="168"/>
        <v>0.12001344150544864</v>
      </c>
      <c r="P1692">
        <f t="shared" si="169"/>
        <v>2034.1546587169714</v>
      </c>
      <c r="Q1692">
        <f t="shared" si="167"/>
        <v>2034</v>
      </c>
      <c r="R1692" s="25">
        <f t="shared" si="165"/>
        <v>8332.3999999999978</v>
      </c>
      <c r="S1692" s="25">
        <f t="shared" si="166"/>
        <v>0</v>
      </c>
      <c r="W1692">
        <f>IF(AND(P1692&gt;='World Hubbert'!$N$9,P1691&lt;'World Hubbert'!$N$9),'Data 1'!M1692,0)</f>
        <v>0</v>
      </c>
      <c r="X1692">
        <f>IF(AND(P1692&gt;='World Hubbert'!$P$9,P1691&lt;'World Hubbert'!$P$9),'Data 1'!M1692,0)</f>
        <v>0</v>
      </c>
    </row>
    <row r="1693" spans="13:24">
      <c r="M1693">
        <f t="shared" si="164"/>
        <v>1690</v>
      </c>
      <c r="N1693">
        <f>MAX('World Hubbert'!$N$17*(1-(M1693/'World Hubbert'!$N$18))*M1693,0)</f>
        <v>8.2622222222222241</v>
      </c>
      <c r="O1693">
        <f t="shared" si="168"/>
        <v>0.12103281334050563</v>
      </c>
      <c r="P1693">
        <f t="shared" si="169"/>
        <v>2034.2756915303119</v>
      </c>
      <c r="Q1693">
        <f t="shared" si="167"/>
        <v>2034</v>
      </c>
      <c r="R1693" s="25">
        <f t="shared" si="165"/>
        <v>8262.2222222222244</v>
      </c>
      <c r="S1693" s="25">
        <f t="shared" si="166"/>
        <v>0</v>
      </c>
      <c r="W1693">
        <f>IF(AND(P1693&gt;='World Hubbert'!$N$9,P1692&lt;'World Hubbert'!$N$9),'Data 1'!M1693,0)</f>
        <v>0</v>
      </c>
      <c r="X1693">
        <f>IF(AND(P1693&gt;='World Hubbert'!$P$9,P1692&lt;'World Hubbert'!$P$9),'Data 1'!M1693,0)</f>
        <v>0</v>
      </c>
    </row>
    <row r="1694" spans="13:24">
      <c r="M1694">
        <f t="shared" si="164"/>
        <v>1691</v>
      </c>
      <c r="N1694">
        <f>MAX('World Hubbert'!$N$17*(1-(M1694/'World Hubbert'!$N$18))*M1694,0)</f>
        <v>8.1919555555555608</v>
      </c>
      <c r="O1694">
        <f t="shared" si="168"/>
        <v>0.12207097477742385</v>
      </c>
      <c r="P1694">
        <f t="shared" si="169"/>
        <v>2034.3977625050893</v>
      </c>
      <c r="Q1694">
        <f t="shared" si="167"/>
        <v>2034</v>
      </c>
      <c r="R1694" s="25">
        <f t="shared" si="165"/>
        <v>8191.9555555555607</v>
      </c>
      <c r="S1694" s="25">
        <f t="shared" si="166"/>
        <v>0</v>
      </c>
      <c r="W1694">
        <f>IF(AND(P1694&gt;='World Hubbert'!$N$9,P1693&lt;'World Hubbert'!$N$9),'Data 1'!M1694,0)</f>
        <v>0</v>
      </c>
      <c r="X1694">
        <f>IF(AND(P1694&gt;='World Hubbert'!$P$9,P1693&lt;'World Hubbert'!$P$9),'Data 1'!M1694,0)</f>
        <v>0</v>
      </c>
    </row>
    <row r="1695" spans="13:24">
      <c r="M1695">
        <f t="shared" si="164"/>
        <v>1692</v>
      </c>
      <c r="N1695">
        <f>MAX('World Hubbert'!$N$17*(1-(M1695/'World Hubbert'!$N$18))*M1695,0)</f>
        <v>8.1216000000000079</v>
      </c>
      <c r="O1695">
        <f t="shared" si="168"/>
        <v>0.12312844759653259</v>
      </c>
      <c r="P1695">
        <f t="shared" si="169"/>
        <v>2034.5208909526859</v>
      </c>
      <c r="Q1695">
        <f t="shared" si="167"/>
        <v>2034</v>
      </c>
      <c r="R1695" s="25">
        <f t="shared" si="165"/>
        <v>8121.6000000000076</v>
      </c>
      <c r="S1695" s="25">
        <f t="shared" si="166"/>
        <v>0</v>
      </c>
      <c r="W1695">
        <f>IF(AND(P1695&gt;='World Hubbert'!$N$9,P1694&lt;'World Hubbert'!$N$9),'Data 1'!M1695,0)</f>
        <v>0</v>
      </c>
      <c r="X1695">
        <f>IF(AND(P1695&gt;='World Hubbert'!$P$9,P1694&lt;'World Hubbert'!$P$9),'Data 1'!M1695,0)</f>
        <v>0</v>
      </c>
    </row>
    <row r="1696" spans="13:24">
      <c r="M1696">
        <f t="shared" si="164"/>
        <v>1693</v>
      </c>
      <c r="N1696">
        <f>MAX('World Hubbert'!$N$17*(1-(M1696/'World Hubbert'!$N$18))*M1696,0)</f>
        <v>8.0511555555555514</v>
      </c>
      <c r="O1696">
        <f t="shared" si="168"/>
        <v>0.12420577308433302</v>
      </c>
      <c r="P1696">
        <f t="shared" si="169"/>
        <v>2034.6450967257704</v>
      </c>
      <c r="Q1696">
        <f t="shared" si="167"/>
        <v>2034</v>
      </c>
      <c r="R1696" s="25">
        <f t="shared" si="165"/>
        <v>8051.1555555555515</v>
      </c>
      <c r="S1696" s="25">
        <f t="shared" si="166"/>
        <v>0</v>
      </c>
      <c r="W1696">
        <f>IF(AND(P1696&gt;='World Hubbert'!$N$9,P1695&lt;'World Hubbert'!$N$9),'Data 1'!M1696,0)</f>
        <v>0</v>
      </c>
      <c r="X1696">
        <f>IF(AND(P1696&gt;='World Hubbert'!$P$9,P1695&lt;'World Hubbert'!$P$9),'Data 1'!M1696,0)</f>
        <v>0</v>
      </c>
    </row>
    <row r="1697" spans="13:24">
      <c r="M1697">
        <f t="shared" si="164"/>
        <v>1694</v>
      </c>
      <c r="N1697">
        <f>MAX('World Hubbert'!$N$17*(1-(M1697/'World Hubbert'!$N$18))*M1697,0)</f>
        <v>7.9806222222222214</v>
      </c>
      <c r="O1697">
        <f t="shared" si="168"/>
        <v>0.12530351295359873</v>
      </c>
      <c r="P1697">
        <f t="shared" si="169"/>
        <v>2034.7704002387241</v>
      </c>
      <c r="Q1697">
        <f t="shared" si="167"/>
        <v>2034</v>
      </c>
      <c r="R1697" s="25">
        <f t="shared" si="165"/>
        <v>7980.6222222222214</v>
      </c>
      <c r="S1697" s="25">
        <f t="shared" si="166"/>
        <v>0</v>
      </c>
      <c r="W1697">
        <f>IF(AND(P1697&gt;='World Hubbert'!$N$9,P1696&lt;'World Hubbert'!$N$9),'Data 1'!M1697,0)</f>
        <v>0</v>
      </c>
      <c r="X1697">
        <f>IF(AND(P1697&gt;='World Hubbert'!$P$9,P1696&lt;'World Hubbert'!$P$9),'Data 1'!M1697,0)</f>
        <v>0</v>
      </c>
    </row>
    <row r="1698" spans="13:24">
      <c r="M1698">
        <f t="shared" si="164"/>
        <v>1695</v>
      </c>
      <c r="N1698">
        <f>MAX('World Hubbert'!$N$17*(1-(M1698/'World Hubbert'!$N$18))*M1698,0)</f>
        <v>7.9100000000000019</v>
      </c>
      <c r="O1698">
        <f t="shared" si="168"/>
        <v>0.12642225031605558</v>
      </c>
      <c r="P1698">
        <f t="shared" si="169"/>
        <v>2034.89682248904</v>
      </c>
      <c r="Q1698">
        <f t="shared" si="167"/>
        <v>2034</v>
      </c>
      <c r="R1698" s="25">
        <f t="shared" si="165"/>
        <v>7910.0000000000018</v>
      </c>
      <c r="S1698" s="25">
        <f t="shared" si="166"/>
        <v>0</v>
      </c>
      <c r="W1698">
        <f>IF(AND(P1698&gt;='World Hubbert'!$N$9,P1697&lt;'World Hubbert'!$N$9),'Data 1'!M1698,0)</f>
        <v>0</v>
      </c>
      <c r="X1698">
        <f>IF(AND(P1698&gt;='World Hubbert'!$P$9,P1697&lt;'World Hubbert'!$P$9),'Data 1'!M1698,0)</f>
        <v>0</v>
      </c>
    </row>
    <row r="1699" spans="13:24">
      <c r="M1699">
        <f t="shared" si="164"/>
        <v>1696</v>
      </c>
      <c r="N1699">
        <f>MAX('World Hubbert'!$N$17*(1-(M1699/'World Hubbert'!$N$18))*M1699,0)</f>
        <v>7.8392888888888947</v>
      </c>
      <c r="O1699">
        <f t="shared" si="168"/>
        <v>0.12756259071117551</v>
      </c>
      <c r="P1699">
        <f t="shared" si="169"/>
        <v>2035.0243850797513</v>
      </c>
      <c r="Q1699">
        <f t="shared" si="167"/>
        <v>2035</v>
      </c>
      <c r="R1699" s="25">
        <f t="shared" si="165"/>
        <v>7839.2888888888947</v>
      </c>
      <c r="S1699" s="25">
        <f t="shared" si="166"/>
        <v>0</v>
      </c>
      <c r="W1699">
        <f>IF(AND(P1699&gt;='World Hubbert'!$N$9,P1698&lt;'World Hubbert'!$N$9),'Data 1'!M1699,0)</f>
        <v>0</v>
      </c>
      <c r="X1699">
        <f>IF(AND(P1699&gt;='World Hubbert'!$P$9,P1698&lt;'World Hubbert'!$P$9),'Data 1'!M1699,0)</f>
        <v>0</v>
      </c>
    </row>
    <row r="1700" spans="13:24">
      <c r="M1700">
        <f t="shared" si="164"/>
        <v>1697</v>
      </c>
      <c r="N1700">
        <f>MAX('World Hubbert'!$N$17*(1-(M1700/'World Hubbert'!$N$18))*M1700,0)</f>
        <v>7.768488888888883</v>
      </c>
      <c r="O1700">
        <f t="shared" si="168"/>
        <v>0.12872516319490143</v>
      </c>
      <c r="P1700">
        <f t="shared" si="169"/>
        <v>2035.1531102429462</v>
      </c>
      <c r="Q1700">
        <f t="shared" si="167"/>
        <v>2035</v>
      </c>
      <c r="R1700" s="25">
        <f t="shared" si="165"/>
        <v>7768.4888888888827</v>
      </c>
      <c r="S1700" s="25">
        <f t="shared" si="166"/>
        <v>0</v>
      </c>
      <c r="W1700">
        <f>IF(AND(P1700&gt;='World Hubbert'!$N$9,P1699&lt;'World Hubbert'!$N$9),'Data 1'!M1700,0)</f>
        <v>0</v>
      </c>
      <c r="X1700">
        <f>IF(AND(P1700&gt;='World Hubbert'!$P$9,P1699&lt;'World Hubbert'!$P$9),'Data 1'!M1700,0)</f>
        <v>0</v>
      </c>
    </row>
    <row r="1701" spans="13:24">
      <c r="M1701">
        <f t="shared" si="164"/>
        <v>1698</v>
      </c>
      <c r="N1701">
        <f>MAX('World Hubbert'!$N$17*(1-(M1701/'World Hubbert'!$N$18))*M1701,0)</f>
        <v>7.6975999999999978</v>
      </c>
      <c r="O1701">
        <f t="shared" si="168"/>
        <v>0.12991062149241325</v>
      </c>
      <c r="P1701">
        <f t="shared" si="169"/>
        <v>2035.2830208644386</v>
      </c>
      <c r="Q1701">
        <f t="shared" si="167"/>
        <v>2035</v>
      </c>
      <c r="R1701" s="25">
        <f t="shared" si="165"/>
        <v>7697.5999999999976</v>
      </c>
      <c r="S1701" s="25">
        <f t="shared" si="166"/>
        <v>0</v>
      </c>
      <c r="W1701">
        <f>IF(AND(P1701&gt;='World Hubbert'!$N$9,P1700&lt;'World Hubbert'!$N$9),'Data 1'!M1701,0)</f>
        <v>0</v>
      </c>
      <c r="X1701">
        <f>IF(AND(P1701&gt;='World Hubbert'!$P$9,P1700&lt;'World Hubbert'!$P$9),'Data 1'!M1701,0)</f>
        <v>0</v>
      </c>
    </row>
    <row r="1702" spans="13:24">
      <c r="M1702">
        <f t="shared" si="164"/>
        <v>1699</v>
      </c>
      <c r="N1702">
        <f>MAX('World Hubbert'!$N$17*(1-(M1702/'World Hubbert'!$N$18))*M1702,0)</f>
        <v>7.6266222222222222</v>
      </c>
      <c r="O1702">
        <f t="shared" si="168"/>
        <v>0.13111964521937775</v>
      </c>
      <c r="P1702">
        <f t="shared" si="169"/>
        <v>2035.414140509658</v>
      </c>
      <c r="Q1702">
        <f t="shared" si="167"/>
        <v>2035</v>
      </c>
      <c r="R1702" s="25">
        <f t="shared" si="165"/>
        <v>7626.6222222222223</v>
      </c>
      <c r="S1702" s="25">
        <f t="shared" si="166"/>
        <v>0</v>
      </c>
      <c r="W1702">
        <f>IF(AND(P1702&gt;='World Hubbert'!$N$9,P1701&lt;'World Hubbert'!$N$9),'Data 1'!M1702,0)</f>
        <v>0</v>
      </c>
      <c r="X1702">
        <f>IF(AND(P1702&gt;='World Hubbert'!$P$9,P1701&lt;'World Hubbert'!$P$9),'Data 1'!M1702,0)</f>
        <v>0</v>
      </c>
    </row>
    <row r="1703" spans="13:24">
      <c r="M1703">
        <f t="shared" si="164"/>
        <v>1700</v>
      </c>
      <c r="N1703">
        <f>MAX('World Hubbert'!$N$17*(1-(M1703/'World Hubbert'!$N$18))*M1703,0)</f>
        <v>7.5555555555555589</v>
      </c>
      <c r="O1703">
        <f t="shared" si="168"/>
        <v>0.13235294117647053</v>
      </c>
      <c r="P1703">
        <f t="shared" si="169"/>
        <v>2035.5464934508345</v>
      </c>
      <c r="Q1703">
        <f t="shared" si="167"/>
        <v>2035</v>
      </c>
      <c r="R1703" s="25">
        <f t="shared" si="165"/>
        <v>7555.5555555555593</v>
      </c>
      <c r="S1703" s="25">
        <f t="shared" si="166"/>
        <v>0</v>
      </c>
      <c r="W1703">
        <f>IF(AND(P1703&gt;='World Hubbert'!$N$9,P1702&lt;'World Hubbert'!$N$9),'Data 1'!M1703,0)</f>
        <v>0</v>
      </c>
      <c r="X1703">
        <f>IF(AND(P1703&gt;='World Hubbert'!$P$9,P1702&lt;'World Hubbert'!$P$9),'Data 1'!M1703,0)</f>
        <v>0</v>
      </c>
    </row>
    <row r="1704" spans="13:24">
      <c r="M1704">
        <f t="shared" si="164"/>
        <v>1701</v>
      </c>
      <c r="N1704">
        <f>MAX('World Hubbert'!$N$17*(1-(M1704/'World Hubbert'!$N$18))*M1704,0)</f>
        <v>7.4844000000000062</v>
      </c>
      <c r="O1704">
        <f t="shared" si="168"/>
        <v>0.13361124472235572</v>
      </c>
      <c r="P1704">
        <f t="shared" si="169"/>
        <v>2035.6801046955568</v>
      </c>
      <c r="Q1704">
        <f t="shared" si="167"/>
        <v>2035</v>
      </c>
      <c r="R1704" s="25">
        <f t="shared" si="165"/>
        <v>7484.400000000006</v>
      </c>
      <c r="S1704" s="25">
        <f t="shared" si="166"/>
        <v>0</v>
      </c>
      <c r="W1704">
        <f>IF(AND(P1704&gt;='World Hubbert'!$N$9,P1703&lt;'World Hubbert'!$N$9),'Data 1'!M1704,0)</f>
        <v>0</v>
      </c>
      <c r="X1704">
        <f>IF(AND(P1704&gt;='World Hubbert'!$P$9,P1703&lt;'World Hubbert'!$P$9),'Data 1'!M1704,0)</f>
        <v>0</v>
      </c>
    </row>
    <row r="1705" spans="13:24">
      <c r="M1705">
        <f t="shared" si="164"/>
        <v>1702</v>
      </c>
      <c r="N1705">
        <f>MAX('World Hubbert'!$N$17*(1-(M1705/'World Hubbert'!$N$18))*M1705,0)</f>
        <v>7.4131555555555506</v>
      </c>
      <c r="O1705">
        <f t="shared" si="168"/>
        <v>0.13489532123072503</v>
      </c>
      <c r="P1705">
        <f t="shared" si="169"/>
        <v>2035.8150000167875</v>
      </c>
      <c r="Q1705">
        <f t="shared" si="167"/>
        <v>2035</v>
      </c>
      <c r="R1705" s="25">
        <f t="shared" si="165"/>
        <v>7413.1555555555506</v>
      </c>
      <c r="S1705" s="25">
        <f t="shared" si="166"/>
        <v>0</v>
      </c>
      <c r="W1705">
        <f>IF(AND(P1705&gt;='World Hubbert'!$N$9,P1704&lt;'World Hubbert'!$N$9),'Data 1'!M1705,0)</f>
        <v>0</v>
      </c>
      <c r="X1705">
        <f>IF(AND(P1705&gt;='World Hubbert'!$P$9,P1704&lt;'World Hubbert'!$P$9),'Data 1'!M1705,0)</f>
        <v>0</v>
      </c>
    </row>
    <row r="1706" spans="13:24">
      <c r="M1706">
        <f t="shared" si="164"/>
        <v>1703</v>
      </c>
      <c r="N1706">
        <f>MAX('World Hubbert'!$N$17*(1-(M1706/'World Hubbert'!$N$18))*M1706,0)</f>
        <v>7.3418222222222207</v>
      </c>
      <c r="O1706">
        <f t="shared" si="168"/>
        <v>0.13620596763746212</v>
      </c>
      <c r="P1706">
        <f t="shared" si="169"/>
        <v>2035.9512059844249</v>
      </c>
      <c r="Q1706">
        <f t="shared" si="167"/>
        <v>2035</v>
      </c>
      <c r="R1706" s="25">
        <f t="shared" si="165"/>
        <v>7341.8222222222203</v>
      </c>
      <c r="S1706" s="25">
        <f t="shared" si="166"/>
        <v>0</v>
      </c>
      <c r="W1706">
        <f>IF(AND(P1706&gt;='World Hubbert'!$N$9,P1705&lt;'World Hubbert'!$N$9),'Data 1'!M1706,0)</f>
        <v>0</v>
      </c>
      <c r="X1706">
        <f>IF(AND(P1706&gt;='World Hubbert'!$P$9,P1705&lt;'World Hubbert'!$P$9),'Data 1'!M1706,0)</f>
        <v>0</v>
      </c>
    </row>
    <row r="1707" spans="13:24">
      <c r="M1707">
        <f t="shared" si="164"/>
        <v>1704</v>
      </c>
      <c r="N1707">
        <f>MAX('World Hubbert'!$N$17*(1-(M1707/'World Hubbert'!$N$18))*M1707,0)</f>
        <v>7.2704000000000022</v>
      </c>
      <c r="O1707">
        <f t="shared" si="168"/>
        <v>0.137544014084507</v>
      </c>
      <c r="P1707">
        <f t="shared" si="169"/>
        <v>2036.0887499985095</v>
      </c>
      <c r="Q1707">
        <f t="shared" si="167"/>
        <v>2036</v>
      </c>
      <c r="R1707" s="25">
        <f t="shared" si="165"/>
        <v>7270.4000000000024</v>
      </c>
      <c r="S1707" s="25">
        <f t="shared" si="166"/>
        <v>0</v>
      </c>
      <c r="W1707">
        <f>IF(AND(P1707&gt;='World Hubbert'!$N$9,P1706&lt;'World Hubbert'!$N$9),'Data 1'!M1707,0)</f>
        <v>0</v>
      </c>
      <c r="X1707">
        <f>IF(AND(P1707&gt;='World Hubbert'!$P$9,P1706&lt;'World Hubbert'!$P$9),'Data 1'!M1707,0)</f>
        <v>0</v>
      </c>
    </row>
    <row r="1708" spans="13:24">
      <c r="M1708">
        <f t="shared" si="164"/>
        <v>1705</v>
      </c>
      <c r="N1708">
        <f>MAX('World Hubbert'!$N$17*(1-(M1708/'World Hubbert'!$N$18))*M1708,0)</f>
        <v>7.1988888888888942</v>
      </c>
      <c r="O1708">
        <f t="shared" si="168"/>
        <v>0.13891032566754119</v>
      </c>
      <c r="P1708">
        <f t="shared" si="169"/>
        <v>2036.2276603241769</v>
      </c>
      <c r="Q1708">
        <f t="shared" si="167"/>
        <v>2036</v>
      </c>
      <c r="R1708" s="25">
        <f t="shared" si="165"/>
        <v>7198.8888888888941</v>
      </c>
      <c r="S1708" s="25">
        <f t="shared" si="166"/>
        <v>0</v>
      </c>
      <c r="W1708">
        <f>IF(AND(P1708&gt;='World Hubbert'!$N$9,P1707&lt;'World Hubbert'!$N$9),'Data 1'!M1708,0)</f>
        <v>0</v>
      </c>
      <c r="X1708">
        <f>IF(AND(P1708&gt;='World Hubbert'!$P$9,P1707&lt;'World Hubbert'!$P$9),'Data 1'!M1708,0)</f>
        <v>0</v>
      </c>
    </row>
    <row r="1709" spans="13:24">
      <c r="M1709">
        <f t="shared" si="164"/>
        <v>1706</v>
      </c>
      <c r="N1709">
        <f>MAX('World Hubbert'!$N$17*(1-(M1709/'World Hubbert'!$N$18))*M1709,0)</f>
        <v>7.1272888888888817</v>
      </c>
      <c r="O1709">
        <f t="shared" si="168"/>
        <v>0.14030580429522849</v>
      </c>
      <c r="P1709">
        <f t="shared" si="169"/>
        <v>2036.3679661284721</v>
      </c>
      <c r="Q1709">
        <f t="shared" si="167"/>
        <v>2036</v>
      </c>
      <c r="R1709" s="25">
        <f t="shared" si="165"/>
        <v>7127.288888888882</v>
      </c>
      <c r="S1709" s="25">
        <f t="shared" si="166"/>
        <v>0</v>
      </c>
      <c r="W1709">
        <f>IF(AND(P1709&gt;='World Hubbert'!$N$9,P1708&lt;'World Hubbert'!$N$9),'Data 1'!M1709,0)</f>
        <v>0</v>
      </c>
      <c r="X1709">
        <f>IF(AND(P1709&gt;='World Hubbert'!$P$9,P1708&lt;'World Hubbert'!$P$9),'Data 1'!M1709,0)</f>
        <v>0</v>
      </c>
    </row>
    <row r="1710" spans="13:24">
      <c r="M1710">
        <f t="shared" si="164"/>
        <v>1707</v>
      </c>
      <c r="N1710">
        <f>MAX('World Hubbert'!$N$17*(1-(M1710/'World Hubbert'!$N$18))*M1710,0)</f>
        <v>7.0555999999999957</v>
      </c>
      <c r="O1710">
        <f t="shared" si="168"/>
        <v>0.14173139066840532</v>
      </c>
      <c r="P1710">
        <f t="shared" si="169"/>
        <v>2036.5096975191404</v>
      </c>
      <c r="Q1710">
        <f t="shared" si="167"/>
        <v>2036</v>
      </c>
      <c r="R1710" s="25">
        <f t="shared" si="165"/>
        <v>7055.5999999999958</v>
      </c>
      <c r="S1710" s="25">
        <f t="shared" si="166"/>
        <v>0</v>
      </c>
      <c r="W1710">
        <f>IF(AND(P1710&gt;='World Hubbert'!$N$9,P1709&lt;'World Hubbert'!$N$9),'Data 1'!M1710,0)</f>
        <v>0</v>
      </c>
      <c r="X1710">
        <f>IF(AND(P1710&gt;='World Hubbert'!$P$9,P1709&lt;'World Hubbert'!$P$9),'Data 1'!M1710,0)</f>
        <v>0</v>
      </c>
    </row>
    <row r="1711" spans="13:24">
      <c r="M1711">
        <f t="shared" si="164"/>
        <v>1708</v>
      </c>
      <c r="N1711">
        <f>MAX('World Hubbert'!$N$17*(1-(M1711/'World Hubbert'!$N$18))*M1711,0)</f>
        <v>6.983822222222221</v>
      </c>
      <c r="O1711">
        <f t="shared" si="168"/>
        <v>0.14318806638835152</v>
      </c>
      <c r="P1711">
        <f t="shared" si="169"/>
        <v>2036.6528855855288</v>
      </c>
      <c r="Q1711">
        <f t="shared" si="167"/>
        <v>2036</v>
      </c>
      <c r="R1711" s="25">
        <f t="shared" si="165"/>
        <v>6983.8222222222212</v>
      </c>
      <c r="S1711" s="25">
        <f t="shared" si="166"/>
        <v>0</v>
      </c>
      <c r="W1711">
        <f>IF(AND(P1711&gt;='World Hubbert'!$N$9,P1710&lt;'World Hubbert'!$N$9),'Data 1'!M1711,0)</f>
        <v>0</v>
      </c>
      <c r="X1711">
        <f>IF(AND(P1711&gt;='World Hubbert'!$P$9,P1710&lt;'World Hubbert'!$P$9),'Data 1'!M1711,0)</f>
        <v>0</v>
      </c>
    </row>
    <row r="1712" spans="13:24">
      <c r="M1712">
        <f t="shared" si="164"/>
        <v>1709</v>
      </c>
      <c r="N1712">
        <f>MAX('World Hubbert'!$N$17*(1-(M1712/'World Hubbert'!$N$18))*M1712,0)</f>
        <v>6.9119555555555579</v>
      </c>
      <c r="O1712">
        <f t="shared" si="168"/>
        <v>0.14467685620406506</v>
      </c>
      <c r="P1712">
        <f t="shared" si="169"/>
        <v>2036.7975624417329</v>
      </c>
      <c r="Q1712">
        <f t="shared" si="167"/>
        <v>2036</v>
      </c>
      <c r="R1712" s="25">
        <f t="shared" si="165"/>
        <v>6911.955555555558</v>
      </c>
      <c r="S1712" s="25">
        <f t="shared" si="166"/>
        <v>0</v>
      </c>
      <c r="W1712">
        <f>IF(AND(P1712&gt;='World Hubbert'!$N$9,P1711&lt;'World Hubbert'!$N$9),'Data 1'!M1712,0)</f>
        <v>0</v>
      </c>
      <c r="X1712">
        <f>IF(AND(P1712&gt;='World Hubbert'!$P$9,P1711&lt;'World Hubbert'!$P$9),'Data 1'!M1712,0)</f>
        <v>0</v>
      </c>
    </row>
    <row r="1713" spans="13:24">
      <c r="M1713">
        <f t="shared" si="164"/>
        <v>1710</v>
      </c>
      <c r="N1713">
        <f>MAX('World Hubbert'!$N$17*(1-(M1713/'World Hubbert'!$N$18))*M1713,0)</f>
        <v>6.8400000000000061</v>
      </c>
      <c r="O1713">
        <f t="shared" si="168"/>
        <v>0.14619883040935661</v>
      </c>
      <c r="P1713">
        <f t="shared" si="169"/>
        <v>2036.9437612721422</v>
      </c>
      <c r="Q1713">
        <f t="shared" si="167"/>
        <v>2036</v>
      </c>
      <c r="R1713" s="25">
        <f t="shared" si="165"/>
        <v>6840.0000000000064</v>
      </c>
      <c r="S1713" s="25">
        <f t="shared" si="166"/>
        <v>0</v>
      </c>
      <c r="W1713">
        <f>IF(AND(P1713&gt;='World Hubbert'!$N$9,P1712&lt;'World Hubbert'!$N$9),'Data 1'!M1713,0)</f>
        <v>0</v>
      </c>
      <c r="X1713">
        <f>IF(AND(P1713&gt;='World Hubbert'!$P$9,P1712&lt;'World Hubbert'!$P$9),'Data 1'!M1713,0)</f>
        <v>0</v>
      </c>
    </row>
    <row r="1714" spans="13:24">
      <c r="M1714">
        <f t="shared" si="164"/>
        <v>1711</v>
      </c>
      <c r="N1714">
        <f>MAX('World Hubbert'!$N$17*(1-(M1714/'World Hubbert'!$N$18))*M1714,0)</f>
        <v>6.7679555555555506</v>
      </c>
      <c r="O1714">
        <f t="shared" si="168"/>
        <v>0.14775510740154596</v>
      </c>
      <c r="P1714">
        <f t="shared" si="169"/>
        <v>2037.0915163795437</v>
      </c>
      <c r="Q1714">
        <f t="shared" si="167"/>
        <v>2037</v>
      </c>
      <c r="R1714" s="25">
        <f t="shared" si="165"/>
        <v>6767.9555555555507</v>
      </c>
      <c r="S1714" s="25">
        <f t="shared" si="166"/>
        <v>0</v>
      </c>
      <c r="W1714">
        <f>IF(AND(P1714&gt;='World Hubbert'!$N$9,P1713&lt;'World Hubbert'!$N$9),'Data 1'!M1714,0)</f>
        <v>0</v>
      </c>
      <c r="X1714">
        <f>IF(AND(P1714&gt;='World Hubbert'!$P$9,P1713&lt;'World Hubbert'!$P$9),'Data 1'!M1714,0)</f>
        <v>0</v>
      </c>
    </row>
    <row r="1715" spans="13:24">
      <c r="M1715">
        <f t="shared" si="164"/>
        <v>1712</v>
      </c>
      <c r="N1715">
        <f>MAX('World Hubbert'!$N$17*(1-(M1715/'World Hubbert'!$N$18))*M1715,0)</f>
        <v>6.6958222222222199</v>
      </c>
      <c r="O1715">
        <f t="shared" si="168"/>
        <v>0.14934685641461348</v>
      </c>
      <c r="P1715">
        <f t="shared" si="169"/>
        <v>2037.2408632359584</v>
      </c>
      <c r="Q1715">
        <f t="shared" si="167"/>
        <v>2037</v>
      </c>
      <c r="R1715" s="25">
        <f t="shared" si="165"/>
        <v>6695.8222222222203</v>
      </c>
      <c r="S1715" s="25">
        <f t="shared" si="166"/>
        <v>0</v>
      </c>
      <c r="W1715">
        <f>IF(AND(P1715&gt;='World Hubbert'!$N$9,P1714&lt;'World Hubbert'!$N$9),'Data 1'!M1715,0)</f>
        <v>0</v>
      </c>
      <c r="X1715">
        <f>IF(AND(P1715&gt;='World Hubbert'!$P$9,P1714&lt;'World Hubbert'!$P$9),'Data 1'!M1715,0)</f>
        <v>0</v>
      </c>
    </row>
    <row r="1716" spans="13:24">
      <c r="M1716">
        <f t="shared" si="164"/>
        <v>1713</v>
      </c>
      <c r="N1716">
        <f>MAX('World Hubbert'!$N$17*(1-(M1716/'World Hubbert'!$N$18))*M1716,0)</f>
        <v>6.6236000000000006</v>
      </c>
      <c r="O1716">
        <f t="shared" si="168"/>
        <v>0.15097530044084786</v>
      </c>
      <c r="P1716">
        <f t="shared" si="169"/>
        <v>2037.3918385363993</v>
      </c>
      <c r="Q1716">
        <f t="shared" si="167"/>
        <v>2037</v>
      </c>
      <c r="R1716" s="25">
        <f t="shared" si="165"/>
        <v>6623.6</v>
      </c>
      <c r="S1716" s="25">
        <f t="shared" si="166"/>
        <v>0</v>
      </c>
      <c r="W1716">
        <f>IF(AND(P1716&gt;='World Hubbert'!$N$9,P1715&lt;'World Hubbert'!$N$9),'Data 1'!M1716,0)</f>
        <v>0</v>
      </c>
      <c r="X1716">
        <f>IF(AND(P1716&gt;='World Hubbert'!$P$9,P1715&lt;'World Hubbert'!$P$9),'Data 1'!M1716,0)</f>
        <v>0</v>
      </c>
    </row>
    <row r="1717" spans="13:24">
      <c r="M1717">
        <f t="shared" si="164"/>
        <v>1714</v>
      </c>
      <c r="N1717">
        <f>MAX('World Hubbert'!$N$17*(1-(M1717/'World Hubbert'!$N$18))*M1717,0)</f>
        <v>6.5512888888888927</v>
      </c>
      <c r="O1717">
        <f t="shared" si="168"/>
        <v>0.15264171935632673</v>
      </c>
      <c r="P1717">
        <f t="shared" si="169"/>
        <v>2037.5444802557556</v>
      </c>
      <c r="Q1717">
        <f t="shared" si="167"/>
        <v>2037</v>
      </c>
      <c r="R1717" s="25">
        <f t="shared" si="165"/>
        <v>6551.2888888888929</v>
      </c>
      <c r="S1717" s="25">
        <f t="shared" si="166"/>
        <v>0</v>
      </c>
      <c r="W1717">
        <f>IF(AND(P1717&gt;='World Hubbert'!$N$9,P1716&lt;'World Hubbert'!$N$9),'Data 1'!M1717,0)</f>
        <v>0</v>
      </c>
      <c r="X1717">
        <f>IF(AND(P1717&gt;='World Hubbert'!$P$9,P1716&lt;'World Hubbert'!$P$9),'Data 1'!M1717,0)</f>
        <v>0</v>
      </c>
    </row>
    <row r="1718" spans="13:24">
      <c r="M1718">
        <f t="shared" si="164"/>
        <v>1715</v>
      </c>
      <c r="N1718">
        <f>MAX('World Hubbert'!$N$17*(1-(M1718/'World Hubbert'!$N$18))*M1718,0)</f>
        <v>6.4788888888888962</v>
      </c>
      <c r="O1718">
        <f t="shared" si="168"/>
        <v>0.15434745326702093</v>
      </c>
      <c r="P1718">
        <f t="shared" si="169"/>
        <v>2037.6988277090227</v>
      </c>
      <c r="Q1718">
        <f t="shared" si="167"/>
        <v>2037</v>
      </c>
      <c r="R1718" s="25">
        <f t="shared" si="165"/>
        <v>6478.888888888896</v>
      </c>
      <c r="S1718" s="25">
        <f t="shared" si="166"/>
        <v>0</v>
      </c>
      <c r="W1718">
        <f>IF(AND(P1718&gt;='World Hubbert'!$N$9,P1717&lt;'World Hubbert'!$N$9),'Data 1'!M1718,0)</f>
        <v>0</v>
      </c>
      <c r="X1718">
        <f>IF(AND(P1718&gt;='World Hubbert'!$P$9,P1717&lt;'World Hubbert'!$P$9),'Data 1'!M1718,0)</f>
        <v>0</v>
      </c>
    </row>
    <row r="1719" spans="13:24">
      <c r="M1719">
        <f t="shared" ref="M1719:M1782" si="170">M1718+1</f>
        <v>1716</v>
      </c>
      <c r="N1719">
        <f>MAX('World Hubbert'!$N$17*(1-(M1719/'World Hubbert'!$N$18))*M1719,0)</f>
        <v>6.4063999999999952</v>
      </c>
      <c r="O1719">
        <f t="shared" si="168"/>
        <v>0.15609390609390622</v>
      </c>
      <c r="P1719">
        <f t="shared" si="169"/>
        <v>2037.8549216151166</v>
      </c>
      <c r="Q1719">
        <f t="shared" si="167"/>
        <v>2037</v>
      </c>
      <c r="R1719" s="25">
        <f t="shared" ref="R1719:R1782" si="171">IF(N1719&gt;0,N1719*1000,0)</f>
        <v>6406.3999999999951</v>
      </c>
      <c r="S1719" s="25">
        <f t="shared" ref="S1719:S1782" si="172">IF(R1719=$T$6,Q1719,0)</f>
        <v>0</v>
      </c>
      <c r="W1719">
        <f>IF(AND(P1719&gt;='World Hubbert'!$N$9,P1718&lt;'World Hubbert'!$N$9),'Data 1'!M1719,0)</f>
        <v>0</v>
      </c>
      <c r="X1719">
        <f>IF(AND(P1719&gt;='World Hubbert'!$P$9,P1718&lt;'World Hubbert'!$P$9),'Data 1'!M1719,0)</f>
        <v>0</v>
      </c>
    </row>
    <row r="1720" spans="13:24">
      <c r="M1720">
        <f t="shared" si="170"/>
        <v>1717</v>
      </c>
      <c r="N1720">
        <f>MAX('World Hubbert'!$N$17*(1-(M1720/'World Hubbert'!$N$18))*M1720,0)</f>
        <v>6.3338222222222207</v>
      </c>
      <c r="O1720">
        <f t="shared" si="168"/>
        <v>0.15788254941723801</v>
      </c>
      <c r="P1720">
        <f t="shared" si="169"/>
        <v>2038.0128041645339</v>
      </c>
      <c r="Q1720">
        <f t="shared" si="167"/>
        <v>2038</v>
      </c>
      <c r="R1720" s="25">
        <f t="shared" si="171"/>
        <v>6333.8222222222203</v>
      </c>
      <c r="S1720" s="25">
        <f t="shared" si="172"/>
        <v>0</v>
      </c>
      <c r="W1720">
        <f>IF(AND(P1720&gt;='World Hubbert'!$N$9,P1719&lt;'World Hubbert'!$N$9),'Data 1'!M1720,0)</f>
        <v>0</v>
      </c>
      <c r="X1720">
        <f>IF(AND(P1720&gt;='World Hubbert'!$P$9,P1719&lt;'World Hubbert'!$P$9),'Data 1'!M1720,0)</f>
        <v>0</v>
      </c>
    </row>
    <row r="1721" spans="13:24">
      <c r="M1721">
        <f t="shared" si="170"/>
        <v>1718</v>
      </c>
      <c r="N1721">
        <f>MAX('World Hubbert'!$N$17*(1-(M1721/'World Hubbert'!$N$18))*M1721,0)</f>
        <v>6.2611555555555576</v>
      </c>
      <c r="O1721">
        <f t="shared" si="168"/>
        <v>0.15971492660211811</v>
      </c>
      <c r="P1721">
        <f t="shared" si="169"/>
        <v>2038.1725190911361</v>
      </c>
      <c r="Q1721">
        <f t="shared" si="167"/>
        <v>2038</v>
      </c>
      <c r="R1721" s="25">
        <f t="shared" si="171"/>
        <v>6261.1555555555578</v>
      </c>
      <c r="S1721" s="25">
        <f t="shared" si="172"/>
        <v>0</v>
      </c>
      <c r="W1721">
        <f>IF(AND(P1721&gt;='World Hubbert'!$N$9,P1720&lt;'World Hubbert'!$N$9),'Data 1'!M1721,0)</f>
        <v>0</v>
      </c>
      <c r="X1721">
        <f>IF(AND(P1721&gt;='World Hubbert'!$P$9,P1720&lt;'World Hubbert'!$P$9),'Data 1'!M1721,0)</f>
        <v>0</v>
      </c>
    </row>
    <row r="1722" spans="13:24">
      <c r="M1722">
        <f t="shared" si="170"/>
        <v>1719</v>
      </c>
      <c r="N1722">
        <f>MAX('World Hubbert'!$N$17*(1-(M1722/'World Hubbert'!$N$18))*M1722,0)</f>
        <v>6.1884000000000059</v>
      </c>
      <c r="O1722">
        <f t="shared" si="168"/>
        <v>0.16159265722965532</v>
      </c>
      <c r="P1722">
        <f t="shared" si="169"/>
        <v>2038.3341117483658</v>
      </c>
      <c r="Q1722">
        <f t="shared" si="167"/>
        <v>2038</v>
      </c>
      <c r="R1722" s="25">
        <f t="shared" si="171"/>
        <v>6188.400000000006</v>
      </c>
      <c r="S1722" s="25">
        <f t="shared" si="172"/>
        <v>0</v>
      </c>
      <c r="W1722">
        <f>IF(AND(P1722&gt;='World Hubbert'!$N$9,P1721&lt;'World Hubbert'!$N$9),'Data 1'!M1722,0)</f>
        <v>0</v>
      </c>
      <c r="X1722">
        <f>IF(AND(P1722&gt;='World Hubbert'!$P$9,P1721&lt;'World Hubbert'!$P$9),'Data 1'!M1722,0)</f>
        <v>0</v>
      </c>
    </row>
    <row r="1723" spans="13:24">
      <c r="M1723">
        <f t="shared" si="170"/>
        <v>1720</v>
      </c>
      <c r="N1723">
        <f>MAX('World Hubbert'!$N$17*(1-(M1723/'World Hubbert'!$N$18))*M1723,0)</f>
        <v>6.1155555555555488</v>
      </c>
      <c r="O1723">
        <f t="shared" si="168"/>
        <v>0.1635174418604653</v>
      </c>
      <c r="P1723">
        <f t="shared" si="169"/>
        <v>2038.4976291902262</v>
      </c>
      <c r="Q1723">
        <f t="shared" si="167"/>
        <v>2038</v>
      </c>
      <c r="R1723" s="25">
        <f t="shared" si="171"/>
        <v>6115.5555555555484</v>
      </c>
      <c r="S1723" s="25">
        <f t="shared" si="172"/>
        <v>0</v>
      </c>
      <c r="W1723">
        <f>IF(AND(P1723&gt;='World Hubbert'!$N$9,P1722&lt;'World Hubbert'!$N$9),'Data 1'!M1723,0)</f>
        <v>0</v>
      </c>
      <c r="X1723">
        <f>IF(AND(P1723&gt;='World Hubbert'!$P$9,P1722&lt;'World Hubbert'!$P$9),'Data 1'!M1723,0)</f>
        <v>0</v>
      </c>
    </row>
    <row r="1724" spans="13:24">
      <c r="M1724">
        <f t="shared" si="170"/>
        <v>1721</v>
      </c>
      <c r="N1724">
        <f>MAX('World Hubbert'!$N$17*(1-(M1724/'World Hubbert'!$N$18))*M1724,0)</f>
        <v>6.042622222222219</v>
      </c>
      <c r="O1724">
        <f t="shared" si="168"/>
        <v>0.16549106715995271</v>
      </c>
      <c r="P1724">
        <f t="shared" si="169"/>
        <v>2038.6631202573863</v>
      </c>
      <c r="Q1724">
        <f t="shared" si="167"/>
        <v>2038</v>
      </c>
      <c r="R1724" s="25">
        <f t="shared" si="171"/>
        <v>6042.6222222222186</v>
      </c>
      <c r="S1724" s="25">
        <f t="shared" si="172"/>
        <v>0</v>
      </c>
      <c r="W1724">
        <f>IF(AND(P1724&gt;='World Hubbert'!$N$9,P1723&lt;'World Hubbert'!$N$9),'Data 1'!M1724,0)</f>
        <v>0</v>
      </c>
      <c r="X1724">
        <f>IF(AND(P1724&gt;='World Hubbert'!$P$9,P1723&lt;'World Hubbert'!$P$9),'Data 1'!M1724,0)</f>
        <v>0</v>
      </c>
    </row>
    <row r="1725" spans="13:24">
      <c r="M1725">
        <f t="shared" si="170"/>
        <v>1722</v>
      </c>
      <c r="N1725">
        <f>MAX('World Hubbert'!$N$17*(1-(M1725/'World Hubbert'!$N$18))*M1725,0)</f>
        <v>5.9696000000000007</v>
      </c>
      <c r="O1725">
        <f t="shared" si="168"/>
        <v>0.16751541141785042</v>
      </c>
      <c r="P1725">
        <f t="shared" si="169"/>
        <v>2038.830635668804</v>
      </c>
      <c r="Q1725">
        <f t="shared" si="167"/>
        <v>2038</v>
      </c>
      <c r="R1725" s="25">
        <f t="shared" si="171"/>
        <v>5969.6</v>
      </c>
      <c r="S1725" s="25">
        <f t="shared" si="172"/>
        <v>0</v>
      </c>
      <c r="W1725">
        <f>IF(AND(P1725&gt;='World Hubbert'!$N$9,P1724&lt;'World Hubbert'!$N$9),'Data 1'!M1725,0)</f>
        <v>0</v>
      </c>
      <c r="X1725">
        <f>IF(AND(P1725&gt;='World Hubbert'!$P$9,P1724&lt;'World Hubbert'!$P$9),'Data 1'!M1725,0)</f>
        <v>0</v>
      </c>
    </row>
    <row r="1726" spans="13:24">
      <c r="M1726">
        <f t="shared" si="170"/>
        <v>1723</v>
      </c>
      <c r="N1726">
        <f>MAX('World Hubbert'!$N$17*(1-(M1726/'World Hubbert'!$N$18))*M1726,0)</f>
        <v>5.8964888888888929</v>
      </c>
      <c r="O1726">
        <f t="shared" si="168"/>
        <v>0.16959245049784794</v>
      </c>
      <c r="P1726">
        <f t="shared" si="169"/>
        <v>2039.0002281193019</v>
      </c>
      <c r="Q1726">
        <f t="shared" si="167"/>
        <v>2039</v>
      </c>
      <c r="R1726" s="25">
        <f t="shared" si="171"/>
        <v>5896.4888888888927</v>
      </c>
      <c r="S1726" s="25">
        <f t="shared" si="172"/>
        <v>0</v>
      </c>
      <c r="W1726">
        <f>IF(AND(P1726&gt;='World Hubbert'!$N$9,P1725&lt;'World Hubbert'!$N$9),'Data 1'!M1726,0)</f>
        <v>0</v>
      </c>
      <c r="X1726">
        <f>IF(AND(P1726&gt;='World Hubbert'!$P$9,P1725&lt;'World Hubbert'!$P$9),'Data 1'!M1726,0)</f>
        <v>0</v>
      </c>
    </row>
    <row r="1727" spans="13:24">
      <c r="M1727">
        <f t="shared" si="170"/>
        <v>1724</v>
      </c>
      <c r="N1727">
        <f>MAX('World Hubbert'!$N$17*(1-(M1727/'World Hubbert'!$N$18))*M1727,0)</f>
        <v>5.8232888888888956</v>
      </c>
      <c r="O1727">
        <f t="shared" si="168"/>
        <v>0.17172426425692983</v>
      </c>
      <c r="P1727">
        <f t="shared" si="169"/>
        <v>2039.1719523835588</v>
      </c>
      <c r="Q1727">
        <f t="shared" si="167"/>
        <v>2039</v>
      </c>
      <c r="R1727" s="25">
        <f t="shared" si="171"/>
        <v>5823.2888888888956</v>
      </c>
      <c r="S1727" s="25">
        <f t="shared" si="172"/>
        <v>0</v>
      </c>
      <c r="W1727">
        <f>IF(AND(P1727&gt;='World Hubbert'!$N$9,P1726&lt;'World Hubbert'!$N$9),'Data 1'!M1727,0)</f>
        <v>0</v>
      </c>
      <c r="X1727">
        <f>IF(AND(P1727&gt;='World Hubbert'!$P$9,P1726&lt;'World Hubbert'!$P$9),'Data 1'!M1727,0)</f>
        <v>0</v>
      </c>
    </row>
    <row r="1728" spans="13:24">
      <c r="M1728">
        <f t="shared" si="170"/>
        <v>1725</v>
      </c>
      <c r="N1728">
        <f>MAX('World Hubbert'!$N$17*(1-(M1728/'World Hubbert'!$N$18))*M1728,0)</f>
        <v>5.7499999999999956</v>
      </c>
      <c r="O1728">
        <f t="shared" si="168"/>
        <v>0.173913043478261</v>
      </c>
      <c r="P1728">
        <f t="shared" si="169"/>
        <v>2039.3458654270371</v>
      </c>
      <c r="Q1728">
        <f t="shared" si="167"/>
        <v>2039</v>
      </c>
      <c r="R1728" s="25">
        <f t="shared" si="171"/>
        <v>5749.9999999999955</v>
      </c>
      <c r="S1728" s="25">
        <f t="shared" si="172"/>
        <v>0</v>
      </c>
      <c r="W1728">
        <f>IF(AND(P1728&gt;='World Hubbert'!$N$9,P1727&lt;'World Hubbert'!$N$9),'Data 1'!M1728,0)</f>
        <v>0</v>
      </c>
      <c r="X1728">
        <f>IF(AND(P1728&gt;='World Hubbert'!$P$9,P1727&lt;'World Hubbert'!$P$9),'Data 1'!M1728,0)</f>
        <v>0</v>
      </c>
    </row>
    <row r="1729" spans="13:24">
      <c r="M1729">
        <f t="shared" si="170"/>
        <v>1726</v>
      </c>
      <c r="N1729">
        <f>MAX('World Hubbert'!$N$17*(1-(M1729/'World Hubbert'!$N$18))*M1729,0)</f>
        <v>5.6766222222222211</v>
      </c>
      <c r="O1729">
        <f t="shared" si="168"/>
        <v>0.1761610973661959</v>
      </c>
      <c r="P1729">
        <f t="shared" si="169"/>
        <v>2039.5220265244034</v>
      </c>
      <c r="Q1729">
        <f t="shared" si="167"/>
        <v>2039</v>
      </c>
      <c r="R1729" s="25">
        <f t="shared" si="171"/>
        <v>5676.6222222222214</v>
      </c>
      <c r="S1729" s="25">
        <f t="shared" si="172"/>
        <v>0</v>
      </c>
      <c r="W1729">
        <f>IF(AND(P1729&gt;='World Hubbert'!$N$9,P1728&lt;'World Hubbert'!$N$9),'Data 1'!M1729,0)</f>
        <v>0</v>
      </c>
      <c r="X1729">
        <f>IF(AND(P1729&gt;='World Hubbert'!$P$9,P1728&lt;'World Hubbert'!$P$9),'Data 1'!M1729,0)</f>
        <v>0</v>
      </c>
    </row>
    <row r="1730" spans="13:24">
      <c r="M1730">
        <f t="shared" si="170"/>
        <v>1727</v>
      </c>
      <c r="N1730">
        <f>MAX('World Hubbert'!$N$17*(1-(M1730/'World Hubbert'!$N$18))*M1730,0)</f>
        <v>5.6031555555555572</v>
      </c>
      <c r="O1730">
        <f t="shared" si="168"/>
        <v>0.17847086165732004</v>
      </c>
      <c r="P1730">
        <f t="shared" si="169"/>
        <v>2039.7004973860608</v>
      </c>
      <c r="Q1730">
        <f t="shared" si="167"/>
        <v>2039</v>
      </c>
      <c r="R1730" s="25">
        <f t="shared" si="171"/>
        <v>5603.1555555555569</v>
      </c>
      <c r="S1730" s="25">
        <f t="shared" si="172"/>
        <v>0</v>
      </c>
      <c r="W1730">
        <f>IF(AND(P1730&gt;='World Hubbert'!$N$9,P1729&lt;'World Hubbert'!$N$9),'Data 1'!M1730,0)</f>
        <v>0</v>
      </c>
      <c r="X1730">
        <f>IF(AND(P1730&gt;='World Hubbert'!$P$9,P1729&lt;'World Hubbert'!$P$9),'Data 1'!M1730,0)</f>
        <v>0</v>
      </c>
    </row>
    <row r="1731" spans="13:24">
      <c r="M1731">
        <f t="shared" si="170"/>
        <v>1728</v>
      </c>
      <c r="N1731">
        <f>MAX('World Hubbert'!$N$17*(1-(M1731/'World Hubbert'!$N$18))*M1731,0)</f>
        <v>5.5296000000000047</v>
      </c>
      <c r="O1731">
        <f t="shared" si="168"/>
        <v>0.18084490740740725</v>
      </c>
      <c r="P1731">
        <f t="shared" si="169"/>
        <v>2039.8813422934682</v>
      </c>
      <c r="Q1731">
        <f t="shared" si="167"/>
        <v>2039</v>
      </c>
      <c r="R1731" s="25">
        <f t="shared" si="171"/>
        <v>5529.6000000000049</v>
      </c>
      <c r="S1731" s="25">
        <f t="shared" si="172"/>
        <v>0</v>
      </c>
      <c r="W1731">
        <f>IF(AND(P1731&gt;='World Hubbert'!$N$9,P1730&lt;'World Hubbert'!$N$9),'Data 1'!M1731,0)</f>
        <v>0</v>
      </c>
      <c r="X1731">
        <f>IF(AND(P1731&gt;='World Hubbert'!$P$9,P1730&lt;'World Hubbert'!$P$9),'Data 1'!M1731,0)</f>
        <v>0</v>
      </c>
    </row>
    <row r="1732" spans="13:24">
      <c r="M1732">
        <f t="shared" si="170"/>
        <v>1729</v>
      </c>
      <c r="N1732">
        <f>MAX('World Hubbert'!$N$17*(1-(M1732/'World Hubbert'!$N$18))*M1732,0)</f>
        <v>5.4559555555555486</v>
      </c>
      <c r="O1732">
        <f t="shared" si="168"/>
        <v>0.18328595052093963</v>
      </c>
      <c r="P1732">
        <f t="shared" si="169"/>
        <v>2040.0646282439891</v>
      </c>
      <c r="Q1732">
        <f t="shared" si="167"/>
        <v>2040</v>
      </c>
      <c r="R1732" s="25">
        <f t="shared" si="171"/>
        <v>5455.9555555555489</v>
      </c>
      <c r="S1732" s="25">
        <f t="shared" si="172"/>
        <v>0</v>
      </c>
      <c r="W1732">
        <f>IF(AND(P1732&gt;='World Hubbert'!$N$9,P1731&lt;'World Hubbert'!$N$9),'Data 1'!M1732,0)</f>
        <v>0</v>
      </c>
      <c r="X1732">
        <f>IF(AND(P1732&gt;='World Hubbert'!$P$9,P1731&lt;'World Hubbert'!$P$9),'Data 1'!M1732,0)</f>
        <v>0</v>
      </c>
    </row>
    <row r="1733" spans="13:24">
      <c r="M1733">
        <f t="shared" si="170"/>
        <v>1730</v>
      </c>
      <c r="N1733">
        <f>MAX('World Hubbert'!$N$17*(1-(M1733/'World Hubbert'!$N$18))*M1733,0)</f>
        <v>5.3822222222222189</v>
      </c>
      <c r="O1733">
        <f t="shared" si="168"/>
        <v>0.18579686209744026</v>
      </c>
      <c r="P1733">
        <f t="shared" si="169"/>
        <v>2040.2504251060866</v>
      </c>
      <c r="Q1733">
        <f t="shared" ref="Q1733:Q1796" si="173">INT(P1733)</f>
        <v>2040</v>
      </c>
      <c r="R1733" s="25">
        <f t="shared" si="171"/>
        <v>5382.222222222219</v>
      </c>
      <c r="S1733" s="25">
        <f t="shared" si="172"/>
        <v>0</v>
      </c>
      <c r="W1733">
        <f>IF(AND(P1733&gt;='World Hubbert'!$N$9,P1732&lt;'World Hubbert'!$N$9),'Data 1'!M1733,0)</f>
        <v>0</v>
      </c>
      <c r="X1733">
        <f>IF(AND(P1733&gt;='World Hubbert'!$P$9,P1732&lt;'World Hubbert'!$P$9),'Data 1'!M1733,0)</f>
        <v>0</v>
      </c>
    </row>
    <row r="1734" spans="13:24">
      <c r="M1734">
        <f t="shared" si="170"/>
        <v>1731</v>
      </c>
      <c r="N1734">
        <f>MAX('World Hubbert'!$N$17*(1-(M1734/'World Hubbert'!$N$18))*M1734,0)</f>
        <v>5.3083999999999998</v>
      </c>
      <c r="O1734">
        <f t="shared" si="168"/>
        <v>0.18838067967749228</v>
      </c>
      <c r="P1734">
        <f t="shared" si="169"/>
        <v>2040.4388057857641</v>
      </c>
      <c r="Q1734">
        <f t="shared" si="173"/>
        <v>2040</v>
      </c>
      <c r="R1734" s="25">
        <f t="shared" si="171"/>
        <v>5308.4</v>
      </c>
      <c r="S1734" s="25">
        <f t="shared" si="172"/>
        <v>0</v>
      </c>
      <c r="W1734">
        <f>IF(AND(P1734&gt;='World Hubbert'!$N$9,P1733&lt;'World Hubbert'!$N$9),'Data 1'!M1734,0)</f>
        <v>0</v>
      </c>
      <c r="X1734">
        <f>IF(AND(P1734&gt;='World Hubbert'!$P$9,P1733&lt;'World Hubbert'!$P$9),'Data 1'!M1734,0)</f>
        <v>0</v>
      </c>
    </row>
    <row r="1735" spans="13:24">
      <c r="M1735">
        <f t="shared" si="170"/>
        <v>1732</v>
      </c>
      <c r="N1735">
        <f>MAX('World Hubbert'!$N$17*(1-(M1735/'World Hubbert'!$N$18))*M1735,0)</f>
        <v>5.2344888888888921</v>
      </c>
      <c r="O1735">
        <f t="shared" si="168"/>
        <v>0.19104061948104867</v>
      </c>
      <c r="P1735">
        <f t="shared" si="169"/>
        <v>2040.6298464052452</v>
      </c>
      <c r="Q1735">
        <f t="shared" si="173"/>
        <v>2040</v>
      </c>
      <c r="R1735" s="25">
        <f t="shared" si="171"/>
        <v>5234.4888888888918</v>
      </c>
      <c r="S1735" s="25">
        <f t="shared" si="172"/>
        <v>0</v>
      </c>
      <c r="W1735">
        <f>IF(AND(P1735&gt;='World Hubbert'!$N$9,P1734&lt;'World Hubbert'!$N$9),'Data 1'!M1735,0)</f>
        <v>0</v>
      </c>
      <c r="X1735">
        <f>IF(AND(P1735&gt;='World Hubbert'!$P$9,P1734&lt;'World Hubbert'!$P$9),'Data 1'!M1735,0)</f>
        <v>0</v>
      </c>
    </row>
    <row r="1736" spans="13:24">
      <c r="M1736">
        <f t="shared" si="170"/>
        <v>1733</v>
      </c>
      <c r="N1736">
        <f>MAX('World Hubbert'!$N$17*(1-(M1736/'World Hubbert'!$N$18))*M1736,0)</f>
        <v>5.1604888888888949</v>
      </c>
      <c r="O1736">
        <f t="shared" si="168"/>
        <v>0.19378008974171246</v>
      </c>
      <c r="P1736">
        <f t="shared" si="169"/>
        <v>2040.8236264949869</v>
      </c>
      <c r="Q1736">
        <f t="shared" si="173"/>
        <v>2040</v>
      </c>
      <c r="R1736" s="25">
        <f t="shared" si="171"/>
        <v>5160.4888888888945</v>
      </c>
      <c r="S1736" s="25">
        <f t="shared" si="172"/>
        <v>0</v>
      </c>
      <c r="W1736">
        <f>IF(AND(P1736&gt;='World Hubbert'!$N$9,P1735&lt;'World Hubbert'!$N$9),'Data 1'!M1736,0)</f>
        <v>0</v>
      </c>
      <c r="X1736">
        <f>IF(AND(P1736&gt;='World Hubbert'!$P$9,P1735&lt;'World Hubbert'!$P$9),'Data 1'!M1736,0)</f>
        <v>0</v>
      </c>
    </row>
    <row r="1737" spans="13:24">
      <c r="M1737">
        <f t="shared" si="170"/>
        <v>1734</v>
      </c>
      <c r="N1737">
        <f>MAX('World Hubbert'!$N$17*(1-(M1737/'World Hubbert'!$N$18))*M1737,0)</f>
        <v>5.086399999999994</v>
      </c>
      <c r="O1737">
        <f t="shared" si="168"/>
        <v>0.19660270525322451</v>
      </c>
      <c r="P1737">
        <f t="shared" si="169"/>
        <v>2041.0202292002402</v>
      </c>
      <c r="Q1737">
        <f t="shared" si="173"/>
        <v>2041</v>
      </c>
      <c r="R1737" s="25">
        <f t="shared" si="171"/>
        <v>5086.3999999999942</v>
      </c>
      <c r="S1737" s="25">
        <f t="shared" si="172"/>
        <v>0</v>
      </c>
      <c r="W1737">
        <f>IF(AND(P1737&gt;='World Hubbert'!$N$9,P1736&lt;'World Hubbert'!$N$9),'Data 1'!M1737,0)</f>
        <v>0</v>
      </c>
      <c r="X1737">
        <f>IF(AND(P1737&gt;='World Hubbert'!$P$9,P1736&lt;'World Hubbert'!$P$9),'Data 1'!M1737,0)</f>
        <v>0</v>
      </c>
    </row>
    <row r="1738" spans="13:24">
      <c r="M1738">
        <f t="shared" si="170"/>
        <v>1735</v>
      </c>
      <c r="N1738">
        <f>MAX('World Hubbert'!$N$17*(1-(M1738/'World Hubbert'!$N$18))*M1738,0)</f>
        <v>5.0122222222222197</v>
      </c>
      <c r="O1738">
        <f t="shared" si="168"/>
        <v>0.19951230325870106</v>
      </c>
      <c r="P1738">
        <f t="shared" si="169"/>
        <v>2041.2197415034989</v>
      </c>
      <c r="Q1738">
        <f t="shared" si="173"/>
        <v>2041</v>
      </c>
      <c r="R1738" s="25">
        <f t="shared" si="171"/>
        <v>5012.2222222222199</v>
      </c>
      <c r="S1738" s="25">
        <f t="shared" si="172"/>
        <v>0</v>
      </c>
      <c r="W1738">
        <f>IF(AND(P1738&gt;='World Hubbert'!$N$9,P1737&lt;'World Hubbert'!$N$9),'Data 1'!M1738,0)</f>
        <v>0</v>
      </c>
      <c r="X1738">
        <f>IF(AND(P1738&gt;='World Hubbert'!$P$9,P1737&lt;'World Hubbert'!$P$9),'Data 1'!M1738,0)</f>
        <v>0</v>
      </c>
    </row>
    <row r="1739" spans="13:24">
      <c r="M1739">
        <f t="shared" si="170"/>
        <v>1736</v>
      </c>
      <c r="N1739">
        <f>MAX('World Hubbert'!$N$17*(1-(M1739/'World Hubbert'!$N$18))*M1739,0)</f>
        <v>4.9379555555555568</v>
      </c>
      <c r="O1739">
        <f t="shared" si="168"/>
        <v>0.20251296082949305</v>
      </c>
      <c r="P1739">
        <f t="shared" si="169"/>
        <v>2041.4222544643283</v>
      </c>
      <c r="Q1739">
        <f t="shared" si="173"/>
        <v>2041</v>
      </c>
      <c r="R1739" s="25">
        <f t="shared" si="171"/>
        <v>4937.9555555555571</v>
      </c>
      <c r="S1739" s="25">
        <f t="shared" si="172"/>
        <v>0</v>
      </c>
      <c r="W1739">
        <f>IF(AND(P1739&gt;='World Hubbert'!$N$9,P1738&lt;'World Hubbert'!$N$9),'Data 1'!M1739,0)</f>
        <v>0</v>
      </c>
      <c r="X1739">
        <f>IF(AND(P1739&gt;='World Hubbert'!$P$9,P1738&lt;'World Hubbert'!$P$9),'Data 1'!M1739,0)</f>
        <v>0</v>
      </c>
    </row>
    <row r="1740" spans="13:24">
      <c r="M1740">
        <f t="shared" si="170"/>
        <v>1737</v>
      </c>
      <c r="N1740">
        <f>MAX('World Hubbert'!$N$17*(1-(M1740/'World Hubbert'!$N$18))*M1740,0)</f>
        <v>4.8636000000000044</v>
      </c>
      <c r="O1740">
        <f t="shared" si="168"/>
        <v>0.20560901389916916</v>
      </c>
      <c r="P1740">
        <f t="shared" si="169"/>
        <v>2041.6278634782275</v>
      </c>
      <c r="Q1740">
        <f t="shared" si="173"/>
        <v>2041</v>
      </c>
      <c r="R1740" s="25">
        <f t="shared" si="171"/>
        <v>4863.600000000004</v>
      </c>
      <c r="S1740" s="25">
        <f t="shared" si="172"/>
        <v>0</v>
      </c>
      <c r="W1740">
        <f>IF(AND(P1740&gt;='World Hubbert'!$N$9,P1739&lt;'World Hubbert'!$N$9),'Data 1'!M1740,0)</f>
        <v>0</v>
      </c>
      <c r="X1740">
        <f>IF(AND(P1740&gt;='World Hubbert'!$P$9,P1739&lt;'World Hubbert'!$P$9),'Data 1'!M1740,0)</f>
        <v>0</v>
      </c>
    </row>
    <row r="1741" spans="13:24">
      <c r="M1741">
        <f t="shared" si="170"/>
        <v>1738</v>
      </c>
      <c r="N1741">
        <f>MAX('World Hubbert'!$N$17*(1-(M1741/'World Hubbert'!$N$18))*M1741,0)</f>
        <v>4.7891555555555634</v>
      </c>
      <c r="O1741">
        <f t="shared" si="168"/>
        <v>0.2088050781395</v>
      </c>
      <c r="P1741">
        <f t="shared" si="169"/>
        <v>2041.8366685563669</v>
      </c>
      <c r="Q1741">
        <f t="shared" si="173"/>
        <v>2041</v>
      </c>
      <c r="R1741" s="25">
        <f t="shared" si="171"/>
        <v>4789.1555555555633</v>
      </c>
      <c r="S1741" s="25">
        <f t="shared" si="172"/>
        <v>0</v>
      </c>
      <c r="W1741">
        <f>IF(AND(P1741&gt;='World Hubbert'!$N$9,P1740&lt;'World Hubbert'!$N$9),'Data 1'!M1741,0)</f>
        <v>0</v>
      </c>
      <c r="X1741">
        <f>IF(AND(P1741&gt;='World Hubbert'!$P$9,P1740&lt;'World Hubbert'!$P$9),'Data 1'!M1741,0)</f>
        <v>0</v>
      </c>
    </row>
    <row r="1742" spans="13:24">
      <c r="M1742">
        <f t="shared" si="170"/>
        <v>1739</v>
      </c>
      <c r="N1742">
        <f>MAX('World Hubbert'!$N$17*(1-(M1742/'World Hubbert'!$N$18))*M1742,0)</f>
        <v>4.7146222222222178</v>
      </c>
      <c r="O1742">
        <f t="shared" si="168"/>
        <v>0.21210607188981817</v>
      </c>
      <c r="P1742">
        <f t="shared" si="169"/>
        <v>2042.0487746282568</v>
      </c>
      <c r="Q1742">
        <f t="shared" si="173"/>
        <v>2042</v>
      </c>
      <c r="R1742" s="25">
        <f t="shared" si="171"/>
        <v>4714.6222222222177</v>
      </c>
      <c r="S1742" s="25">
        <f t="shared" si="172"/>
        <v>0</v>
      </c>
      <c r="W1742">
        <f>IF(AND(P1742&gt;='World Hubbert'!$N$9,P1741&lt;'World Hubbert'!$N$9),'Data 1'!M1742,0)</f>
        <v>0</v>
      </c>
      <c r="X1742">
        <f>IF(AND(P1742&gt;='World Hubbert'!$P$9,P1741&lt;'World Hubbert'!$P$9),'Data 1'!M1742,0)</f>
        <v>0</v>
      </c>
    </row>
    <row r="1743" spans="13:24">
      <c r="M1743">
        <f t="shared" si="170"/>
        <v>1740</v>
      </c>
      <c r="N1743">
        <f>MAX('World Hubbert'!$N$17*(1-(M1743/'World Hubbert'!$N$18))*M1743,0)</f>
        <v>4.6399999999999988</v>
      </c>
      <c r="O1743">
        <f t="shared" si="168"/>
        <v>0.21551724137931041</v>
      </c>
      <c r="P1743">
        <f t="shared" si="169"/>
        <v>2042.2642918696361</v>
      </c>
      <c r="Q1743">
        <f t="shared" si="173"/>
        <v>2042</v>
      </c>
      <c r="R1743" s="25">
        <f t="shared" si="171"/>
        <v>4639.9999999999991</v>
      </c>
      <c r="S1743" s="25">
        <f t="shared" si="172"/>
        <v>0</v>
      </c>
      <c r="W1743">
        <f>IF(AND(P1743&gt;='World Hubbert'!$N$9,P1742&lt;'World Hubbert'!$N$9),'Data 1'!M1743,0)</f>
        <v>0</v>
      </c>
      <c r="X1743">
        <f>IF(AND(P1743&gt;='World Hubbert'!$P$9,P1742&lt;'World Hubbert'!$P$9),'Data 1'!M1743,0)</f>
        <v>0</v>
      </c>
    </row>
    <row r="1744" spans="13:24">
      <c r="M1744">
        <f t="shared" si="170"/>
        <v>1741</v>
      </c>
      <c r="N1744">
        <f>MAX('World Hubbert'!$N$17*(1-(M1744/'World Hubbert'!$N$18))*M1744,0)</f>
        <v>4.5652888888888912</v>
      </c>
      <c r="O1744">
        <f t="shared" si="168"/>
        <v>0.21904418851429616</v>
      </c>
      <c r="P1744">
        <f t="shared" si="169"/>
        <v>2042.4833360581504</v>
      </c>
      <c r="Q1744">
        <f t="shared" si="173"/>
        <v>2042</v>
      </c>
      <c r="R1744" s="25">
        <f t="shared" si="171"/>
        <v>4565.2888888888911</v>
      </c>
      <c r="S1744" s="25">
        <f t="shared" si="172"/>
        <v>0</v>
      </c>
      <c r="W1744">
        <f>IF(AND(P1744&gt;='World Hubbert'!$N$9,P1743&lt;'World Hubbert'!$N$9),'Data 1'!M1744,0)</f>
        <v>0</v>
      </c>
      <c r="X1744">
        <f>IF(AND(P1744&gt;='World Hubbert'!$P$9,P1743&lt;'World Hubbert'!$P$9),'Data 1'!M1744,0)</f>
        <v>0</v>
      </c>
    </row>
    <row r="1745" spans="13:24">
      <c r="M1745">
        <f t="shared" si="170"/>
        <v>1742</v>
      </c>
      <c r="N1745">
        <f>MAX('World Hubbert'!$N$17*(1-(M1745/'World Hubbert'!$N$18))*M1745,0)</f>
        <v>4.490488888888895</v>
      </c>
      <c r="O1745">
        <f t="shared" si="168"/>
        <v>0.22269290154004484</v>
      </c>
      <c r="P1745">
        <f t="shared" si="169"/>
        <v>2042.7060289596905</v>
      </c>
      <c r="Q1745">
        <f t="shared" si="173"/>
        <v>2042</v>
      </c>
      <c r="R1745" s="25">
        <f t="shared" si="171"/>
        <v>4490.4888888888954</v>
      </c>
      <c r="S1745" s="25">
        <f t="shared" si="172"/>
        <v>0</v>
      </c>
      <c r="W1745">
        <f>IF(AND(P1745&gt;='World Hubbert'!$N$9,P1744&lt;'World Hubbert'!$N$9),'Data 1'!M1745,0)</f>
        <v>0</v>
      </c>
      <c r="X1745">
        <f>IF(AND(P1745&gt;='World Hubbert'!$P$9,P1744&lt;'World Hubbert'!$P$9),'Data 1'!M1745,0)</f>
        <v>0</v>
      </c>
    </row>
    <row r="1746" spans="13:24">
      <c r="M1746">
        <f t="shared" si="170"/>
        <v>1743</v>
      </c>
      <c r="N1746">
        <f>MAX('World Hubbert'!$N$17*(1-(M1746/'World Hubbert'!$N$18))*M1746,0)</f>
        <v>4.4155999999999933</v>
      </c>
      <c r="O1746">
        <f t="shared" si="168"/>
        <v>0.22646978893015707</v>
      </c>
      <c r="P1746">
        <f t="shared" si="169"/>
        <v>2042.9324987486207</v>
      </c>
      <c r="Q1746">
        <f t="shared" si="173"/>
        <v>2042</v>
      </c>
      <c r="R1746" s="25">
        <f t="shared" si="171"/>
        <v>4415.5999999999931</v>
      </c>
      <c r="S1746" s="25">
        <f t="shared" si="172"/>
        <v>0</v>
      </c>
      <c r="W1746">
        <f>IF(AND(P1746&gt;='World Hubbert'!$N$9,P1745&lt;'World Hubbert'!$N$9),'Data 1'!M1746,0)</f>
        <v>0</v>
      </c>
      <c r="X1746">
        <f>IF(AND(P1746&gt;='World Hubbert'!$P$9,P1745&lt;'World Hubbert'!$P$9),'Data 1'!M1746,0)</f>
        <v>0</v>
      </c>
    </row>
    <row r="1747" spans="13:24">
      <c r="M1747">
        <f t="shared" si="170"/>
        <v>1744</v>
      </c>
      <c r="N1747">
        <f>MAX('World Hubbert'!$N$17*(1-(M1747/'World Hubbert'!$N$18))*M1747,0)</f>
        <v>4.3406222222222191</v>
      </c>
      <c r="O1747">
        <f t="shared" si="168"/>
        <v>0.23038171690694642</v>
      </c>
      <c r="P1747">
        <f t="shared" si="169"/>
        <v>2043.1628804655277</v>
      </c>
      <c r="Q1747">
        <f t="shared" si="173"/>
        <v>2043</v>
      </c>
      <c r="R1747" s="25">
        <f t="shared" si="171"/>
        <v>4340.6222222222186</v>
      </c>
      <c r="S1747" s="25">
        <f t="shared" si="172"/>
        <v>0</v>
      </c>
      <c r="W1747">
        <f>IF(AND(P1747&gt;='World Hubbert'!$N$9,P1746&lt;'World Hubbert'!$N$9),'Data 1'!M1747,0)</f>
        <v>0</v>
      </c>
      <c r="X1747">
        <f>IF(AND(P1747&gt;='World Hubbert'!$P$9,P1746&lt;'World Hubbert'!$P$9),'Data 1'!M1747,0)</f>
        <v>0</v>
      </c>
    </row>
    <row r="1748" spans="13:24">
      <c r="M1748">
        <f t="shared" si="170"/>
        <v>1745</v>
      </c>
      <c r="N1748">
        <f>MAX('World Hubbert'!$N$17*(1-(M1748/'World Hubbert'!$N$18))*M1748,0)</f>
        <v>4.2655555555555562</v>
      </c>
      <c r="O1748">
        <f t="shared" si="168"/>
        <v>0.23443605105496218</v>
      </c>
      <c r="P1748">
        <f t="shared" si="169"/>
        <v>2043.3973165165826</v>
      </c>
      <c r="Q1748">
        <f t="shared" si="173"/>
        <v>2043</v>
      </c>
      <c r="R1748" s="25">
        <f t="shared" si="171"/>
        <v>4265.5555555555566</v>
      </c>
      <c r="S1748" s="25">
        <f t="shared" si="172"/>
        <v>0</v>
      </c>
      <c r="W1748">
        <f>IF(AND(P1748&gt;='World Hubbert'!$N$9,P1747&lt;'World Hubbert'!$N$9),'Data 1'!M1748,0)</f>
        <v>0</v>
      </c>
      <c r="X1748">
        <f>IF(AND(P1748&gt;='World Hubbert'!$P$9,P1747&lt;'World Hubbert'!$P$9),'Data 1'!M1748,0)</f>
        <v>0</v>
      </c>
    </row>
    <row r="1749" spans="13:24">
      <c r="M1749">
        <f t="shared" si="170"/>
        <v>1746</v>
      </c>
      <c r="N1749">
        <f>MAX('World Hubbert'!$N$17*(1-(M1749/'World Hubbert'!$N$18))*M1749,0)</f>
        <v>4.1904000000000039</v>
      </c>
      <c r="O1749">
        <f t="shared" ref="O1749:O1812" si="174">IF(N1749&gt;0,1/N1749,0)</f>
        <v>0.23864070255822811</v>
      </c>
      <c r="P1749">
        <f t="shared" ref="P1749:P1812" si="175">P1748+O1749</f>
        <v>2043.6359572191409</v>
      </c>
      <c r="Q1749">
        <f t="shared" si="173"/>
        <v>2043</v>
      </c>
      <c r="R1749" s="25">
        <f t="shared" si="171"/>
        <v>4190.4000000000042</v>
      </c>
      <c r="S1749" s="25">
        <f t="shared" si="172"/>
        <v>0</v>
      </c>
      <c r="W1749">
        <f>IF(AND(P1749&gt;='World Hubbert'!$N$9,P1748&lt;'World Hubbert'!$N$9),'Data 1'!M1749,0)</f>
        <v>0</v>
      </c>
      <c r="X1749">
        <f>IF(AND(P1749&gt;='World Hubbert'!$P$9,P1748&lt;'World Hubbert'!$P$9),'Data 1'!M1749,0)</f>
        <v>0</v>
      </c>
    </row>
    <row r="1750" spans="13:24">
      <c r="M1750">
        <f t="shared" si="170"/>
        <v>1747</v>
      </c>
      <c r="N1750">
        <f>MAX('World Hubbert'!$N$17*(1-(M1750/'World Hubbert'!$N$18))*M1750,0)</f>
        <v>4.1151555555555621</v>
      </c>
      <c r="O1750">
        <f t="shared" si="174"/>
        <v>0.24300417967188997</v>
      </c>
      <c r="P1750">
        <f t="shared" si="175"/>
        <v>2043.8789613988129</v>
      </c>
      <c r="Q1750">
        <f t="shared" si="173"/>
        <v>2043</v>
      </c>
      <c r="R1750" s="25">
        <f t="shared" si="171"/>
        <v>4115.1555555555624</v>
      </c>
      <c r="S1750" s="25">
        <f t="shared" si="172"/>
        <v>0</v>
      </c>
      <c r="W1750">
        <f>IF(AND(P1750&gt;='World Hubbert'!$N$9,P1749&lt;'World Hubbert'!$N$9),'Data 1'!M1750,0)</f>
        <v>0</v>
      </c>
      <c r="X1750">
        <f>IF(AND(P1750&gt;='World Hubbert'!$P$9,P1749&lt;'World Hubbert'!$P$9),'Data 1'!M1750,0)</f>
        <v>0</v>
      </c>
    </row>
    <row r="1751" spans="13:24">
      <c r="M1751">
        <f t="shared" si="170"/>
        <v>1748</v>
      </c>
      <c r="N1751">
        <f>MAX('World Hubbert'!$N$17*(1-(M1751/'World Hubbert'!$N$18))*M1751,0)</f>
        <v>4.0398222222222175</v>
      </c>
      <c r="O1751">
        <f t="shared" si="174"/>
        <v>0.24753564513289941</v>
      </c>
      <c r="P1751">
        <f t="shared" si="175"/>
        <v>2044.1264970439458</v>
      </c>
      <c r="Q1751">
        <f t="shared" si="173"/>
        <v>2044</v>
      </c>
      <c r="R1751" s="25">
        <f t="shared" si="171"/>
        <v>4039.8222222222175</v>
      </c>
      <c r="S1751" s="25">
        <f t="shared" si="172"/>
        <v>0</v>
      </c>
      <c r="W1751">
        <f>IF(AND(P1751&gt;='World Hubbert'!$N$9,P1750&lt;'World Hubbert'!$N$9),'Data 1'!M1751,0)</f>
        <v>0</v>
      </c>
      <c r="X1751">
        <f>IF(AND(P1751&gt;='World Hubbert'!$P$9,P1750&lt;'World Hubbert'!$P$9),'Data 1'!M1751,0)</f>
        <v>0</v>
      </c>
    </row>
    <row r="1752" spans="13:24">
      <c r="M1752">
        <f t="shared" si="170"/>
        <v>1749</v>
      </c>
      <c r="N1752">
        <f>MAX('World Hubbert'!$N$17*(1-(M1752/'World Hubbert'!$N$18))*M1752,0)</f>
        <v>3.9643999999999986</v>
      </c>
      <c r="O1752">
        <f t="shared" si="174"/>
        <v>0.25224498032489162</v>
      </c>
      <c r="P1752">
        <f t="shared" si="175"/>
        <v>2044.3787420242707</v>
      </c>
      <c r="Q1752">
        <f t="shared" si="173"/>
        <v>2044</v>
      </c>
      <c r="R1752" s="25">
        <f t="shared" si="171"/>
        <v>3964.3999999999987</v>
      </c>
      <c r="S1752" s="25">
        <f t="shared" si="172"/>
        <v>0</v>
      </c>
      <c r="W1752">
        <f>IF(AND(P1752&gt;='World Hubbert'!$N$9,P1751&lt;'World Hubbert'!$N$9),'Data 1'!M1752,0)</f>
        <v>0</v>
      </c>
      <c r="X1752">
        <f>IF(AND(P1752&gt;='World Hubbert'!$P$9,P1751&lt;'World Hubbert'!$P$9),'Data 1'!M1752,0)</f>
        <v>0</v>
      </c>
    </row>
    <row r="1753" spans="13:24">
      <c r="M1753">
        <f t="shared" si="170"/>
        <v>1750</v>
      </c>
      <c r="N1753">
        <f>MAX('World Hubbert'!$N$17*(1-(M1753/'World Hubbert'!$N$18))*M1753,0)</f>
        <v>3.8888888888888906</v>
      </c>
      <c r="O1753">
        <f t="shared" si="174"/>
        <v>0.25714285714285701</v>
      </c>
      <c r="P1753">
        <f t="shared" si="175"/>
        <v>2044.6358848814134</v>
      </c>
      <c r="Q1753">
        <f t="shared" si="173"/>
        <v>2044</v>
      </c>
      <c r="R1753" s="25">
        <f t="shared" si="171"/>
        <v>3888.8888888888905</v>
      </c>
      <c r="S1753" s="25">
        <f t="shared" si="172"/>
        <v>0</v>
      </c>
      <c r="W1753">
        <f>IF(AND(P1753&gt;='World Hubbert'!$N$9,P1752&lt;'World Hubbert'!$N$9),'Data 1'!M1753,0)</f>
        <v>0</v>
      </c>
      <c r="X1753">
        <f>IF(AND(P1753&gt;='World Hubbert'!$P$9,P1752&lt;'World Hubbert'!$P$9),'Data 1'!M1753,0)</f>
        <v>0</v>
      </c>
    </row>
    <row r="1754" spans="13:24">
      <c r="M1754">
        <f t="shared" si="170"/>
        <v>1751</v>
      </c>
      <c r="N1754">
        <f>MAX('World Hubbert'!$N$17*(1-(M1754/'World Hubbert'!$N$18))*M1754,0)</f>
        <v>3.8132888888888941</v>
      </c>
      <c r="O1754">
        <f t="shared" si="174"/>
        <v>0.26224081865755977</v>
      </c>
      <c r="P1754">
        <f t="shared" si="175"/>
        <v>2044.898125700071</v>
      </c>
      <c r="Q1754">
        <f t="shared" si="173"/>
        <v>2044</v>
      </c>
      <c r="R1754" s="25">
        <f t="shared" si="171"/>
        <v>3813.2888888888942</v>
      </c>
      <c r="S1754" s="25">
        <f t="shared" si="172"/>
        <v>0</v>
      </c>
      <c r="W1754">
        <f>IF(AND(P1754&gt;='World Hubbert'!$N$9,P1753&lt;'World Hubbert'!$N$9),'Data 1'!M1754,0)</f>
        <v>0</v>
      </c>
      <c r="X1754">
        <f>IF(AND(P1754&gt;='World Hubbert'!$P$9,P1753&lt;'World Hubbert'!$P$9),'Data 1'!M1754,0)</f>
        <v>0</v>
      </c>
    </row>
    <row r="1755" spans="13:24">
      <c r="M1755">
        <f t="shared" si="170"/>
        <v>1752</v>
      </c>
      <c r="N1755">
        <f>MAX('World Hubbert'!$N$17*(1-(M1755/'World Hubbert'!$N$18))*M1755,0)</f>
        <v>3.7375999999999934</v>
      </c>
      <c r="O1755">
        <f t="shared" si="174"/>
        <v>0.2675513698630142</v>
      </c>
      <c r="P1755">
        <f t="shared" si="175"/>
        <v>2045.165677069934</v>
      </c>
      <c r="Q1755">
        <f t="shared" si="173"/>
        <v>2045</v>
      </c>
      <c r="R1755" s="25">
        <f t="shared" si="171"/>
        <v>3737.5999999999935</v>
      </c>
      <c r="S1755" s="25">
        <f t="shared" si="172"/>
        <v>0</v>
      </c>
      <c r="W1755">
        <f>IF(AND(P1755&gt;='World Hubbert'!$N$9,P1754&lt;'World Hubbert'!$N$9),'Data 1'!M1755,0)</f>
        <v>0</v>
      </c>
      <c r="X1755">
        <f>IF(AND(P1755&gt;='World Hubbert'!$P$9,P1754&lt;'World Hubbert'!$P$9),'Data 1'!M1755,0)</f>
        <v>0</v>
      </c>
    </row>
    <row r="1756" spans="13:24">
      <c r="M1756">
        <f t="shared" si="170"/>
        <v>1753</v>
      </c>
      <c r="N1756">
        <f>MAX('World Hubbert'!$N$17*(1-(M1756/'World Hubbert'!$N$18))*M1756,0)</f>
        <v>3.6618222222222183</v>
      </c>
      <c r="O1756">
        <f t="shared" si="174"/>
        <v>0.27308808000873913</v>
      </c>
      <c r="P1756">
        <f t="shared" si="175"/>
        <v>2045.4387651499428</v>
      </c>
      <c r="Q1756">
        <f t="shared" si="173"/>
        <v>2045</v>
      </c>
      <c r="R1756" s="25">
        <f t="shared" si="171"/>
        <v>3661.8222222222184</v>
      </c>
      <c r="S1756" s="25">
        <f t="shared" si="172"/>
        <v>0</v>
      </c>
      <c r="W1756">
        <f>IF(AND(P1756&gt;='World Hubbert'!$N$9,P1755&lt;'World Hubbert'!$N$9),'Data 1'!M1756,0)</f>
        <v>0</v>
      </c>
      <c r="X1756">
        <f>IF(AND(P1756&gt;='World Hubbert'!$P$9,P1755&lt;'World Hubbert'!$P$9),'Data 1'!M1756,0)</f>
        <v>0</v>
      </c>
    </row>
    <row r="1757" spans="13:24">
      <c r="M1757">
        <f t="shared" si="170"/>
        <v>1754</v>
      </c>
      <c r="N1757">
        <f>MAX('World Hubbert'!$N$17*(1-(M1757/'World Hubbert'!$N$18))*M1757,0)</f>
        <v>3.5859555555555551</v>
      </c>
      <c r="O1757">
        <f t="shared" si="174"/>
        <v>0.27886569827970853</v>
      </c>
      <c r="P1757">
        <f t="shared" si="175"/>
        <v>2045.7176308482226</v>
      </c>
      <c r="Q1757">
        <f t="shared" si="173"/>
        <v>2045</v>
      </c>
      <c r="R1757" s="25">
        <f t="shared" si="171"/>
        <v>3585.9555555555553</v>
      </c>
      <c r="S1757" s="25">
        <f t="shared" si="172"/>
        <v>0</v>
      </c>
      <c r="W1757">
        <f>IF(AND(P1757&gt;='World Hubbert'!$N$9,P1756&lt;'World Hubbert'!$N$9),'Data 1'!M1757,0)</f>
        <v>0</v>
      </c>
      <c r="X1757">
        <f>IF(AND(P1757&gt;='World Hubbert'!$P$9,P1756&lt;'World Hubbert'!$P$9),'Data 1'!M1757,0)</f>
        <v>0</v>
      </c>
    </row>
    <row r="1758" spans="13:24">
      <c r="M1758">
        <f t="shared" si="170"/>
        <v>1755</v>
      </c>
      <c r="N1758">
        <f>MAX('World Hubbert'!$N$17*(1-(M1758/'World Hubbert'!$N$18))*M1758,0)</f>
        <v>3.5100000000000033</v>
      </c>
      <c r="O1758">
        <f t="shared" si="174"/>
        <v>0.28490028490028463</v>
      </c>
      <c r="P1758">
        <f t="shared" si="175"/>
        <v>2046.0025311331228</v>
      </c>
      <c r="Q1758">
        <f t="shared" si="173"/>
        <v>2046</v>
      </c>
      <c r="R1758" s="25">
        <f t="shared" si="171"/>
        <v>3510.0000000000032</v>
      </c>
      <c r="S1758" s="25">
        <f t="shared" si="172"/>
        <v>0</v>
      </c>
      <c r="W1758">
        <f>IF(AND(P1758&gt;='World Hubbert'!$N$9,P1757&lt;'World Hubbert'!$N$9),'Data 1'!M1758,0)</f>
        <v>0</v>
      </c>
      <c r="X1758">
        <f>IF(AND(P1758&gt;='World Hubbert'!$P$9,P1757&lt;'World Hubbert'!$P$9),'Data 1'!M1758,0)</f>
        <v>0</v>
      </c>
    </row>
    <row r="1759" spans="13:24">
      <c r="M1759">
        <f t="shared" si="170"/>
        <v>1756</v>
      </c>
      <c r="N1759">
        <f>MAX('World Hubbert'!$N$17*(1-(M1759/'World Hubbert'!$N$18))*M1759,0)</f>
        <v>3.4339555555555621</v>
      </c>
      <c r="O1759">
        <f t="shared" si="174"/>
        <v>0.29120936011596549</v>
      </c>
      <c r="P1759">
        <f t="shared" si="175"/>
        <v>2046.2937404932388</v>
      </c>
      <c r="Q1759">
        <f t="shared" si="173"/>
        <v>2046</v>
      </c>
      <c r="R1759" s="25">
        <f t="shared" si="171"/>
        <v>3433.9555555555621</v>
      </c>
      <c r="S1759" s="25">
        <f t="shared" si="172"/>
        <v>0</v>
      </c>
      <c r="W1759">
        <f>IF(AND(P1759&gt;='World Hubbert'!$N$9,P1758&lt;'World Hubbert'!$N$9),'Data 1'!M1759,0)</f>
        <v>0</v>
      </c>
      <c r="X1759">
        <f>IF(AND(P1759&gt;='World Hubbert'!$P$9,P1758&lt;'World Hubbert'!$P$9),'Data 1'!M1759,0)</f>
        <v>0</v>
      </c>
    </row>
    <row r="1760" spans="13:24">
      <c r="M1760">
        <f t="shared" si="170"/>
        <v>1757</v>
      </c>
      <c r="N1760">
        <f>MAX('World Hubbert'!$N$17*(1-(M1760/'World Hubbert'!$N$18))*M1760,0)</f>
        <v>3.3578222222222167</v>
      </c>
      <c r="O1760">
        <f t="shared" si="174"/>
        <v>0.29781207396328357</v>
      </c>
      <c r="P1760">
        <f t="shared" si="175"/>
        <v>2046.5915525672021</v>
      </c>
      <c r="Q1760">
        <f t="shared" si="173"/>
        <v>2046</v>
      </c>
      <c r="R1760" s="25">
        <f t="shared" si="171"/>
        <v>3357.8222222222166</v>
      </c>
      <c r="S1760" s="25">
        <f t="shared" si="172"/>
        <v>0</v>
      </c>
      <c r="W1760">
        <f>IF(AND(P1760&gt;='World Hubbert'!$N$9,P1759&lt;'World Hubbert'!$N$9),'Data 1'!M1760,0)</f>
        <v>0</v>
      </c>
      <c r="X1760">
        <f>IF(AND(P1760&gt;='World Hubbert'!$P$9,P1759&lt;'World Hubbert'!$P$9),'Data 1'!M1760,0)</f>
        <v>0</v>
      </c>
    </row>
    <row r="1761" spans="13:24">
      <c r="M1761">
        <f t="shared" si="170"/>
        <v>1758</v>
      </c>
      <c r="N1761">
        <f>MAX('World Hubbert'!$N$17*(1-(M1761/'World Hubbert'!$N$18))*M1761,0)</f>
        <v>3.2815999999999979</v>
      </c>
      <c r="O1761">
        <f t="shared" si="174"/>
        <v>0.30472940029254042</v>
      </c>
      <c r="P1761">
        <f t="shared" si="175"/>
        <v>2046.8962819674946</v>
      </c>
      <c r="Q1761">
        <f t="shared" si="173"/>
        <v>2046</v>
      </c>
      <c r="R1761" s="25">
        <f t="shared" si="171"/>
        <v>3281.5999999999976</v>
      </c>
      <c r="S1761" s="25">
        <f t="shared" si="172"/>
        <v>0</v>
      </c>
      <c r="W1761">
        <f>IF(AND(P1761&gt;='World Hubbert'!$N$9,P1760&lt;'World Hubbert'!$N$9),'Data 1'!M1761,0)</f>
        <v>0</v>
      </c>
      <c r="X1761">
        <f>IF(AND(P1761&gt;='World Hubbert'!$P$9,P1760&lt;'World Hubbert'!$P$9),'Data 1'!M1761,0)</f>
        <v>0</v>
      </c>
    </row>
    <row r="1762" spans="13:24">
      <c r="M1762">
        <f t="shared" si="170"/>
        <v>1759</v>
      </c>
      <c r="N1762">
        <f>MAX('World Hubbert'!$N$17*(1-(M1762/'World Hubbert'!$N$18))*M1762,0)</f>
        <v>3.20528888888889</v>
      </c>
      <c r="O1762">
        <f t="shared" si="174"/>
        <v>0.31198435918412615</v>
      </c>
      <c r="P1762">
        <f t="shared" si="175"/>
        <v>2047.2082663266788</v>
      </c>
      <c r="Q1762">
        <f t="shared" si="173"/>
        <v>2047</v>
      </c>
      <c r="R1762" s="25">
        <f t="shared" si="171"/>
        <v>3205.2888888888901</v>
      </c>
      <c r="S1762" s="25">
        <f t="shared" si="172"/>
        <v>0</v>
      </c>
      <c r="W1762">
        <f>IF(AND(P1762&gt;='World Hubbert'!$N$9,P1761&lt;'World Hubbert'!$N$9),'Data 1'!M1762,0)</f>
        <v>0</v>
      </c>
      <c r="X1762">
        <f>IF(AND(P1762&gt;='World Hubbert'!$P$9,P1761&lt;'World Hubbert'!$P$9),'Data 1'!M1762,0)</f>
        <v>0</v>
      </c>
    </row>
    <row r="1763" spans="13:24">
      <c r="M1763">
        <f t="shared" si="170"/>
        <v>1760</v>
      </c>
      <c r="N1763">
        <f>MAX('World Hubbert'!$N$17*(1-(M1763/'World Hubbert'!$N$18))*M1763,0)</f>
        <v>3.1288888888888935</v>
      </c>
      <c r="O1763">
        <f t="shared" si="174"/>
        <v>0.31960227272727226</v>
      </c>
      <c r="P1763">
        <f t="shared" si="175"/>
        <v>2047.527868599406</v>
      </c>
      <c r="Q1763">
        <f t="shared" si="173"/>
        <v>2047</v>
      </c>
      <c r="R1763" s="25">
        <f t="shared" si="171"/>
        <v>3128.8888888888937</v>
      </c>
      <c r="S1763" s="25">
        <f t="shared" si="172"/>
        <v>0</v>
      </c>
      <c r="W1763">
        <f>IF(AND(P1763&gt;='World Hubbert'!$N$9,P1762&lt;'World Hubbert'!$N$9),'Data 1'!M1763,0)</f>
        <v>0</v>
      </c>
      <c r="X1763">
        <f>IF(AND(P1763&gt;='World Hubbert'!$P$9,P1762&lt;'World Hubbert'!$P$9),'Data 1'!M1763,0)</f>
        <v>0</v>
      </c>
    </row>
    <row r="1764" spans="13:24">
      <c r="M1764">
        <f t="shared" si="170"/>
        <v>1761</v>
      </c>
      <c r="N1764">
        <f>MAX('World Hubbert'!$N$17*(1-(M1764/'World Hubbert'!$N$18))*M1764,0)</f>
        <v>3.052399999999992</v>
      </c>
      <c r="O1764">
        <f t="shared" si="174"/>
        <v>0.32761106014939151</v>
      </c>
      <c r="P1764">
        <f t="shared" si="175"/>
        <v>2047.8554796595554</v>
      </c>
      <c r="Q1764">
        <f t="shared" si="173"/>
        <v>2047</v>
      </c>
      <c r="R1764" s="25">
        <f t="shared" si="171"/>
        <v>3052.3999999999919</v>
      </c>
      <c r="S1764" s="25">
        <f t="shared" si="172"/>
        <v>0</v>
      </c>
      <c r="W1764">
        <f>IF(AND(P1764&gt;='World Hubbert'!$N$9,P1763&lt;'World Hubbert'!$N$9),'Data 1'!M1764,0)</f>
        <v>0</v>
      </c>
      <c r="X1764">
        <f>IF(AND(P1764&gt;='World Hubbert'!$P$9,P1763&lt;'World Hubbert'!$P$9),'Data 1'!M1764,0)</f>
        <v>0</v>
      </c>
    </row>
    <row r="1765" spans="13:24">
      <c r="M1765">
        <f t="shared" si="170"/>
        <v>1762</v>
      </c>
      <c r="N1765">
        <f>MAX('World Hubbert'!$N$17*(1-(M1765/'World Hubbert'!$N$18))*M1765,0)</f>
        <v>2.9758222222222179</v>
      </c>
      <c r="O1765">
        <f t="shared" si="174"/>
        <v>0.33604157954477615</v>
      </c>
      <c r="P1765">
        <f t="shared" si="175"/>
        <v>2048.1915212391</v>
      </c>
      <c r="Q1765">
        <f t="shared" si="173"/>
        <v>2048</v>
      </c>
      <c r="R1765" s="25">
        <f t="shared" si="171"/>
        <v>2975.822222222218</v>
      </c>
      <c r="S1765" s="25">
        <f t="shared" si="172"/>
        <v>0</v>
      </c>
      <c r="W1765">
        <f>IF(AND(P1765&gt;='World Hubbert'!$N$9,P1764&lt;'World Hubbert'!$N$9),'Data 1'!M1765,0)</f>
        <v>0</v>
      </c>
      <c r="X1765">
        <f>IF(AND(P1765&gt;='World Hubbert'!$P$9,P1764&lt;'World Hubbert'!$P$9),'Data 1'!M1765,0)</f>
        <v>0</v>
      </c>
    </row>
    <row r="1766" spans="13:24">
      <c r="M1766">
        <f t="shared" si="170"/>
        <v>1763</v>
      </c>
      <c r="N1766">
        <f>MAX('World Hubbert'!$N$17*(1-(M1766/'World Hubbert'!$N$18))*M1766,0)</f>
        <v>2.8991555555555548</v>
      </c>
      <c r="O1766">
        <f t="shared" si="174"/>
        <v>0.3449280250187795</v>
      </c>
      <c r="P1766">
        <f t="shared" si="175"/>
        <v>2048.5364492641188</v>
      </c>
      <c r="Q1766">
        <f t="shared" si="173"/>
        <v>2048</v>
      </c>
      <c r="R1766" s="25">
        <f t="shared" si="171"/>
        <v>2899.1555555555547</v>
      </c>
      <c r="S1766" s="25">
        <f t="shared" si="172"/>
        <v>0</v>
      </c>
      <c r="W1766">
        <f>IF(AND(P1766&gt;='World Hubbert'!$N$9,P1765&lt;'World Hubbert'!$N$9),'Data 1'!M1766,0)</f>
        <v>0</v>
      </c>
      <c r="X1766">
        <f>IF(AND(P1766&gt;='World Hubbert'!$P$9,P1765&lt;'World Hubbert'!$P$9),'Data 1'!M1766,0)</f>
        <v>0</v>
      </c>
    </row>
    <row r="1767" spans="13:24">
      <c r="M1767">
        <f t="shared" si="170"/>
        <v>1764</v>
      </c>
      <c r="N1767">
        <f>MAX('World Hubbert'!$N$17*(1-(M1767/'World Hubbert'!$N$18))*M1767,0)</f>
        <v>2.8224000000000022</v>
      </c>
      <c r="O1767">
        <f t="shared" si="174"/>
        <v>0.35430839002267545</v>
      </c>
      <c r="P1767">
        <f t="shared" si="175"/>
        <v>2048.8907576541415</v>
      </c>
      <c r="Q1767">
        <f t="shared" si="173"/>
        <v>2048</v>
      </c>
      <c r="R1767" s="25">
        <f t="shared" si="171"/>
        <v>2822.4000000000024</v>
      </c>
      <c r="S1767" s="25">
        <f t="shared" si="172"/>
        <v>0</v>
      </c>
      <c r="W1767">
        <f>IF(AND(P1767&gt;='World Hubbert'!$N$9,P1766&lt;'World Hubbert'!$N$9),'Data 1'!M1767,0)</f>
        <v>0</v>
      </c>
      <c r="X1767">
        <f>IF(AND(P1767&gt;='World Hubbert'!$P$9,P1766&lt;'World Hubbert'!$P$9),'Data 1'!M1767,0)</f>
        <v>0</v>
      </c>
    </row>
    <row r="1768" spans="13:24">
      <c r="M1768">
        <f t="shared" si="170"/>
        <v>1765</v>
      </c>
      <c r="N1768">
        <f>MAX('World Hubbert'!$N$17*(1-(M1768/'World Hubbert'!$N$18))*M1768,0)</f>
        <v>2.7455555555555615</v>
      </c>
      <c r="O1768">
        <f t="shared" si="174"/>
        <v>0.36422501011736058</v>
      </c>
      <c r="P1768">
        <f t="shared" si="175"/>
        <v>2049.2549826642589</v>
      </c>
      <c r="Q1768">
        <f t="shared" si="173"/>
        <v>2049</v>
      </c>
      <c r="R1768" s="25">
        <f t="shared" si="171"/>
        <v>2745.5555555555616</v>
      </c>
      <c r="S1768" s="25">
        <f t="shared" si="172"/>
        <v>0</v>
      </c>
      <c r="W1768">
        <f>IF(AND(P1768&gt;='World Hubbert'!$N$9,P1767&lt;'World Hubbert'!$N$9),'Data 1'!M1768,0)</f>
        <v>0</v>
      </c>
      <c r="X1768">
        <f>IF(AND(P1768&gt;='World Hubbert'!$P$9,P1767&lt;'World Hubbert'!$P$9),'Data 1'!M1768,0)</f>
        <v>0</v>
      </c>
    </row>
    <row r="1769" spans="13:24">
      <c r="M1769">
        <f t="shared" si="170"/>
        <v>1766</v>
      </c>
      <c r="N1769">
        <f>MAX('World Hubbert'!$N$17*(1-(M1769/'World Hubbert'!$N$18))*M1769,0)</f>
        <v>2.6686222222222162</v>
      </c>
      <c r="O1769">
        <f t="shared" si="174"/>
        <v>0.374725201518887</v>
      </c>
      <c r="P1769">
        <f t="shared" si="175"/>
        <v>2049.6297078657776</v>
      </c>
      <c r="Q1769">
        <f t="shared" si="173"/>
        <v>2049</v>
      </c>
      <c r="R1769" s="25">
        <f t="shared" si="171"/>
        <v>2668.6222222222164</v>
      </c>
      <c r="S1769" s="25">
        <f t="shared" si="172"/>
        <v>0</v>
      </c>
      <c r="W1769">
        <f>IF(AND(P1769&gt;='World Hubbert'!$N$9,P1768&lt;'World Hubbert'!$N$9),'Data 1'!M1769,0)</f>
        <v>0</v>
      </c>
      <c r="X1769">
        <f>IF(AND(P1769&gt;='World Hubbert'!$P$9,P1768&lt;'World Hubbert'!$P$9),'Data 1'!M1769,0)</f>
        <v>0</v>
      </c>
    </row>
    <row r="1770" spans="13:24">
      <c r="M1770">
        <f t="shared" si="170"/>
        <v>1767</v>
      </c>
      <c r="N1770">
        <f>MAX('World Hubbert'!$N$17*(1-(M1770/'World Hubbert'!$N$18))*M1770,0)</f>
        <v>2.591599999999997</v>
      </c>
      <c r="O1770">
        <f t="shared" si="174"/>
        <v>0.38586201574317069</v>
      </c>
      <c r="P1770">
        <f t="shared" si="175"/>
        <v>2050.0155698815206</v>
      </c>
      <c r="Q1770">
        <f t="shared" si="173"/>
        <v>2050</v>
      </c>
      <c r="R1770" s="25">
        <f t="shared" si="171"/>
        <v>2591.5999999999972</v>
      </c>
      <c r="S1770" s="25">
        <f t="shared" si="172"/>
        <v>0</v>
      </c>
      <c r="W1770">
        <f>IF(AND(P1770&gt;='World Hubbert'!$N$9,P1769&lt;'World Hubbert'!$N$9),'Data 1'!M1770,0)</f>
        <v>0</v>
      </c>
      <c r="X1770">
        <f>IF(AND(P1770&gt;='World Hubbert'!$P$9,P1769&lt;'World Hubbert'!$P$9),'Data 1'!M1770,0)</f>
        <v>0</v>
      </c>
    </row>
    <row r="1771" spans="13:24">
      <c r="M1771">
        <f t="shared" si="170"/>
        <v>1768</v>
      </c>
      <c r="N1771">
        <f>MAX('World Hubbert'!$N$17*(1-(M1771/'World Hubbert'!$N$18))*M1771,0)</f>
        <v>2.5144888888888892</v>
      </c>
      <c r="O1771">
        <f t="shared" si="174"/>
        <v>0.39769513574660631</v>
      </c>
      <c r="P1771">
        <f t="shared" si="175"/>
        <v>2050.4132650172673</v>
      </c>
      <c r="Q1771">
        <f t="shared" si="173"/>
        <v>2050</v>
      </c>
      <c r="R1771" s="25">
        <f t="shared" si="171"/>
        <v>2514.4888888888891</v>
      </c>
      <c r="S1771" s="25">
        <f t="shared" si="172"/>
        <v>0</v>
      </c>
      <c r="W1771">
        <f>IF(AND(P1771&gt;='World Hubbert'!$N$9,P1770&lt;'World Hubbert'!$N$9),'Data 1'!M1771,0)</f>
        <v>0</v>
      </c>
      <c r="X1771">
        <f>IF(AND(P1771&gt;='World Hubbert'!$P$9,P1770&lt;'World Hubbert'!$P$9),'Data 1'!M1771,0)</f>
        <v>0</v>
      </c>
    </row>
    <row r="1772" spans="13:24">
      <c r="M1772">
        <f t="shared" si="170"/>
        <v>1769</v>
      </c>
      <c r="N1772">
        <f>MAX('World Hubbert'!$N$17*(1-(M1772/'World Hubbert'!$N$18))*M1772,0)</f>
        <v>2.4372888888888928</v>
      </c>
      <c r="O1772">
        <f t="shared" si="174"/>
        <v>0.41029194551322895</v>
      </c>
      <c r="P1772">
        <f t="shared" si="175"/>
        <v>2050.8235569627805</v>
      </c>
      <c r="Q1772">
        <f t="shared" si="173"/>
        <v>2050</v>
      </c>
      <c r="R1772" s="25">
        <f t="shared" si="171"/>
        <v>2437.2888888888929</v>
      </c>
      <c r="S1772" s="25">
        <f t="shared" si="172"/>
        <v>0</v>
      </c>
      <c r="W1772">
        <f>IF(AND(P1772&gt;='World Hubbert'!$N$9,P1771&lt;'World Hubbert'!$N$9),'Data 1'!M1772,0)</f>
        <v>0</v>
      </c>
      <c r="X1772">
        <f>IF(AND(P1772&gt;='World Hubbert'!$P$9,P1771&lt;'World Hubbert'!$P$9),'Data 1'!M1772,0)</f>
        <v>0</v>
      </c>
    </row>
    <row r="1773" spans="13:24">
      <c r="M1773">
        <f t="shared" si="170"/>
        <v>1770</v>
      </c>
      <c r="N1773">
        <f>MAX('World Hubbert'!$N$17*(1-(M1773/'World Hubbert'!$N$18))*M1773,0)</f>
        <v>2.3600000000000074</v>
      </c>
      <c r="O1773">
        <f t="shared" si="174"/>
        <v>0.42372881355932068</v>
      </c>
      <c r="P1773">
        <f t="shared" si="175"/>
        <v>2051.2472857763396</v>
      </c>
      <c r="Q1773">
        <f t="shared" si="173"/>
        <v>2051</v>
      </c>
      <c r="R1773" s="25">
        <f t="shared" si="171"/>
        <v>2360.0000000000073</v>
      </c>
      <c r="S1773" s="25">
        <f t="shared" si="172"/>
        <v>0</v>
      </c>
      <c r="W1773">
        <f>IF(AND(P1773&gt;='World Hubbert'!$N$9,P1772&lt;'World Hubbert'!$N$9),'Data 1'!M1773,0)</f>
        <v>0</v>
      </c>
      <c r="X1773">
        <f>IF(AND(P1773&gt;='World Hubbert'!$P$9,P1772&lt;'World Hubbert'!$P$9),'Data 1'!M1773,0)</f>
        <v>0</v>
      </c>
    </row>
    <row r="1774" spans="13:24">
      <c r="M1774">
        <f t="shared" si="170"/>
        <v>1771</v>
      </c>
      <c r="N1774">
        <f>MAX('World Hubbert'!$N$17*(1-(M1774/'World Hubbert'!$N$18))*M1774,0)</f>
        <v>2.2826222222222174</v>
      </c>
      <c r="O1774">
        <f t="shared" si="174"/>
        <v>0.43809264199069387</v>
      </c>
      <c r="P1774">
        <f t="shared" si="175"/>
        <v>2051.6853784183304</v>
      </c>
      <c r="Q1774">
        <f t="shared" si="173"/>
        <v>2051</v>
      </c>
      <c r="R1774" s="25">
        <f t="shared" si="171"/>
        <v>2282.6222222222173</v>
      </c>
      <c r="S1774" s="25">
        <f t="shared" si="172"/>
        <v>0</v>
      </c>
      <c r="W1774">
        <f>IF(AND(P1774&gt;='World Hubbert'!$N$9,P1773&lt;'World Hubbert'!$N$9),'Data 1'!M1774,0)</f>
        <v>0</v>
      </c>
      <c r="X1774">
        <f>IF(AND(P1774&gt;='World Hubbert'!$P$9,P1773&lt;'World Hubbert'!$P$9),'Data 1'!M1774,0)</f>
        <v>0</v>
      </c>
    </row>
    <row r="1775" spans="13:24">
      <c r="M1775">
        <f t="shared" si="170"/>
        <v>1772</v>
      </c>
      <c r="N1775">
        <f>MAX('World Hubbert'!$N$17*(1-(M1775/'World Hubbert'!$N$18))*M1775,0)</f>
        <v>2.205155555555554</v>
      </c>
      <c r="O1775">
        <f t="shared" si="174"/>
        <v>0.45348274750080653</v>
      </c>
      <c r="P1775">
        <f t="shared" si="175"/>
        <v>2052.1388611658313</v>
      </c>
      <c r="Q1775">
        <f t="shared" si="173"/>
        <v>2052</v>
      </c>
      <c r="R1775" s="25">
        <f t="shared" si="171"/>
        <v>2205.1555555555542</v>
      </c>
      <c r="S1775" s="25">
        <f t="shared" si="172"/>
        <v>0</v>
      </c>
      <c r="W1775">
        <f>IF(AND(P1775&gt;='World Hubbert'!$N$9,P1774&lt;'World Hubbert'!$N$9),'Data 1'!M1775,0)</f>
        <v>0</v>
      </c>
      <c r="X1775">
        <f>IF(AND(P1775&gt;='World Hubbert'!$P$9,P1774&lt;'World Hubbert'!$P$9),'Data 1'!M1775,0)</f>
        <v>0</v>
      </c>
    </row>
    <row r="1776" spans="13:24">
      <c r="M1776">
        <f t="shared" si="170"/>
        <v>1773</v>
      </c>
      <c r="N1776">
        <f>MAX('World Hubbert'!$N$17*(1-(M1776/'World Hubbert'!$N$18))*M1776,0)</f>
        <v>2.1276000000000019</v>
      </c>
      <c r="O1776">
        <f t="shared" si="174"/>
        <v>0.47001316036848989</v>
      </c>
      <c r="P1776">
        <f t="shared" si="175"/>
        <v>2052.6088743261998</v>
      </c>
      <c r="Q1776">
        <f t="shared" si="173"/>
        <v>2052</v>
      </c>
      <c r="R1776" s="25">
        <f t="shared" si="171"/>
        <v>2127.6000000000017</v>
      </c>
      <c r="S1776" s="25">
        <f t="shared" si="172"/>
        <v>0</v>
      </c>
      <c r="W1776">
        <f>IF(AND(P1776&gt;='World Hubbert'!$N$9,P1775&lt;'World Hubbert'!$N$9),'Data 1'!M1776,0)</f>
        <v>0</v>
      </c>
      <c r="X1776">
        <f>IF(AND(P1776&gt;='World Hubbert'!$P$9,P1775&lt;'World Hubbert'!$P$9),'Data 1'!M1776,0)</f>
        <v>0</v>
      </c>
    </row>
    <row r="1777" spans="13:24">
      <c r="M1777">
        <f t="shared" si="170"/>
        <v>1774</v>
      </c>
      <c r="N1777">
        <f>MAX('World Hubbert'!$N$17*(1-(M1777/'World Hubbert'!$N$18))*M1777,0)</f>
        <v>2.0499555555555609</v>
      </c>
      <c r="O1777">
        <f t="shared" si="174"/>
        <v>0.48781545399358123</v>
      </c>
      <c r="P1777">
        <f t="shared" si="175"/>
        <v>2053.0966897801936</v>
      </c>
      <c r="Q1777">
        <f t="shared" si="173"/>
        <v>2053</v>
      </c>
      <c r="R1777" s="25">
        <f t="shared" si="171"/>
        <v>2049.9555555555607</v>
      </c>
      <c r="S1777" s="25">
        <f t="shared" si="172"/>
        <v>0</v>
      </c>
      <c r="W1777">
        <f>IF(AND(P1777&gt;='World Hubbert'!$N$9,P1776&lt;'World Hubbert'!$N$9),'Data 1'!M1777,0)</f>
        <v>0</v>
      </c>
      <c r="X1777">
        <f>IF(AND(P1777&gt;='World Hubbert'!$P$9,P1776&lt;'World Hubbert'!$P$9),'Data 1'!M1777,0)</f>
        <v>0</v>
      </c>
    </row>
    <row r="1778" spans="13:24">
      <c r="M1778">
        <f t="shared" si="170"/>
        <v>1775</v>
      </c>
      <c r="N1778">
        <f>MAX('World Hubbert'!$N$17*(1-(M1778/'World Hubbert'!$N$18))*M1778,0)</f>
        <v>1.9722222222222152</v>
      </c>
      <c r="O1778">
        <f t="shared" si="174"/>
        <v>0.50704225352112853</v>
      </c>
      <c r="P1778">
        <f t="shared" si="175"/>
        <v>2053.6037320337146</v>
      </c>
      <c r="Q1778">
        <f t="shared" si="173"/>
        <v>2053</v>
      </c>
      <c r="R1778" s="25">
        <f t="shared" si="171"/>
        <v>1972.2222222222151</v>
      </c>
      <c r="S1778" s="25">
        <f t="shared" si="172"/>
        <v>0</v>
      </c>
      <c r="W1778">
        <f>IF(AND(P1778&gt;='World Hubbert'!$N$9,P1777&lt;'World Hubbert'!$N$9),'Data 1'!M1778,0)</f>
        <v>0</v>
      </c>
      <c r="X1778">
        <f>IF(AND(P1778&gt;='World Hubbert'!$P$9,P1777&lt;'World Hubbert'!$P$9),'Data 1'!M1778,0)</f>
        <v>0</v>
      </c>
    </row>
    <row r="1779" spans="13:24">
      <c r="M1779">
        <f t="shared" si="170"/>
        <v>1776</v>
      </c>
      <c r="N1779">
        <f>MAX('World Hubbert'!$N$17*(1-(M1779/'World Hubbert'!$N$18))*M1779,0)</f>
        <v>1.8943999999999965</v>
      </c>
      <c r="O1779">
        <f t="shared" si="174"/>
        <v>0.5278716216216226</v>
      </c>
      <c r="P1779">
        <f t="shared" si="175"/>
        <v>2054.1316036553362</v>
      </c>
      <c r="Q1779">
        <f t="shared" si="173"/>
        <v>2054</v>
      </c>
      <c r="R1779" s="25">
        <f t="shared" si="171"/>
        <v>1894.3999999999965</v>
      </c>
      <c r="S1779" s="25">
        <f t="shared" si="172"/>
        <v>0</v>
      </c>
      <c r="W1779">
        <f>IF(AND(P1779&gt;='World Hubbert'!$N$9,P1778&lt;'World Hubbert'!$N$9),'Data 1'!M1779,0)</f>
        <v>0</v>
      </c>
      <c r="X1779">
        <f>IF(AND(P1779&gt;='World Hubbert'!$P$9,P1778&lt;'World Hubbert'!$P$9),'Data 1'!M1779,0)</f>
        <v>0</v>
      </c>
    </row>
    <row r="1780" spans="13:24">
      <c r="M1780">
        <f t="shared" si="170"/>
        <v>1777</v>
      </c>
      <c r="N1780">
        <f>MAX('World Hubbert'!$N$17*(1-(M1780/'World Hubbert'!$N$18))*M1780,0)</f>
        <v>1.8164888888888886</v>
      </c>
      <c r="O1780">
        <f t="shared" si="174"/>
        <v>0.55051258838785455</v>
      </c>
      <c r="P1780">
        <f t="shared" si="175"/>
        <v>2054.6821162437241</v>
      </c>
      <c r="Q1780">
        <f t="shared" si="173"/>
        <v>2054</v>
      </c>
      <c r="R1780" s="25">
        <f t="shared" si="171"/>
        <v>1816.4888888888886</v>
      </c>
      <c r="S1780" s="25">
        <f t="shared" si="172"/>
        <v>0</v>
      </c>
      <c r="W1780">
        <f>IF(AND(P1780&gt;='World Hubbert'!$N$9,P1779&lt;'World Hubbert'!$N$9),'Data 1'!M1780,0)</f>
        <v>0</v>
      </c>
      <c r="X1780">
        <f>IF(AND(P1780&gt;='World Hubbert'!$P$9,P1779&lt;'World Hubbert'!$P$9),'Data 1'!M1780,0)</f>
        <v>0</v>
      </c>
    </row>
    <row r="1781" spans="13:24">
      <c r="M1781">
        <f t="shared" si="170"/>
        <v>1778</v>
      </c>
      <c r="N1781">
        <f>MAX('World Hubbert'!$N$17*(1-(M1781/'World Hubbert'!$N$18))*M1781,0)</f>
        <v>1.7384888888888923</v>
      </c>
      <c r="O1781">
        <f t="shared" si="174"/>
        <v>0.57521218938541663</v>
      </c>
      <c r="P1781">
        <f t="shared" si="175"/>
        <v>2055.2573284331097</v>
      </c>
      <c r="Q1781">
        <f t="shared" si="173"/>
        <v>2055</v>
      </c>
      <c r="R1781" s="25">
        <f t="shared" si="171"/>
        <v>1738.4888888888922</v>
      </c>
      <c r="S1781" s="25">
        <f t="shared" si="172"/>
        <v>0</v>
      </c>
      <c r="W1781">
        <f>IF(AND(P1781&gt;='World Hubbert'!$N$9,P1780&lt;'World Hubbert'!$N$9),'Data 1'!M1781,0)</f>
        <v>0</v>
      </c>
      <c r="X1781">
        <f>IF(AND(P1781&gt;='World Hubbert'!$P$9,P1780&lt;'World Hubbert'!$P$9),'Data 1'!M1781,0)</f>
        <v>0</v>
      </c>
    </row>
    <row r="1782" spans="13:24">
      <c r="M1782">
        <f t="shared" si="170"/>
        <v>1779</v>
      </c>
      <c r="N1782">
        <f>MAX('World Hubbert'!$N$17*(1-(M1782/'World Hubbert'!$N$18))*M1782,0)</f>
        <v>1.6604000000000068</v>
      </c>
      <c r="O1782">
        <f t="shared" si="174"/>
        <v>0.60226451457479879</v>
      </c>
      <c r="P1782">
        <f t="shared" si="175"/>
        <v>2055.8595929476846</v>
      </c>
      <c r="Q1782">
        <f t="shared" si="173"/>
        <v>2055</v>
      </c>
      <c r="R1782" s="25">
        <f t="shared" si="171"/>
        <v>1660.4000000000067</v>
      </c>
      <c r="S1782" s="25">
        <f t="shared" si="172"/>
        <v>0</v>
      </c>
      <c r="W1782">
        <f>IF(AND(P1782&gt;='World Hubbert'!$N$9,P1781&lt;'World Hubbert'!$N$9),'Data 1'!M1782,0)</f>
        <v>0</v>
      </c>
      <c r="X1782">
        <f>IF(AND(P1782&gt;='World Hubbert'!$P$9,P1781&lt;'World Hubbert'!$P$9),'Data 1'!M1782,0)</f>
        <v>0</v>
      </c>
    </row>
    <row r="1783" spans="13:24">
      <c r="M1783">
        <f t="shared" ref="M1783:M1846" si="176">M1782+1</f>
        <v>1780</v>
      </c>
      <c r="N1783">
        <f>MAX('World Hubbert'!$N$17*(1-(M1783/'World Hubbert'!$N$18))*M1783,0)</f>
        <v>1.5822222222222166</v>
      </c>
      <c r="O1783">
        <f t="shared" si="174"/>
        <v>0.63202247191011462</v>
      </c>
      <c r="P1783">
        <f t="shared" si="175"/>
        <v>2056.4916154195948</v>
      </c>
      <c r="Q1783">
        <f t="shared" si="173"/>
        <v>2056</v>
      </c>
      <c r="R1783" s="25">
        <f t="shared" ref="R1783:R1846" si="177">IF(N1783&gt;0,N1783*1000,0)</f>
        <v>1582.2222222222167</v>
      </c>
      <c r="S1783" s="25">
        <f t="shared" ref="S1783:S1846" si="178">IF(R1783=$T$6,Q1783,0)</f>
        <v>0</v>
      </c>
      <c r="W1783">
        <f>IF(AND(P1783&gt;='World Hubbert'!$N$9,P1782&lt;'World Hubbert'!$N$9),'Data 1'!M1783,0)</f>
        <v>0</v>
      </c>
      <c r="X1783">
        <f>IF(AND(P1783&gt;='World Hubbert'!$P$9,P1782&lt;'World Hubbert'!$P$9),'Data 1'!M1783,0)</f>
        <v>0</v>
      </c>
    </row>
    <row r="1784" spans="13:24">
      <c r="M1784">
        <f t="shared" si="176"/>
        <v>1781</v>
      </c>
      <c r="N1784">
        <f>MAX('World Hubbert'!$N$17*(1-(M1784/'World Hubbert'!$N$18))*M1784,0)</f>
        <v>1.5039555555555535</v>
      </c>
      <c r="O1784">
        <f t="shared" si="174"/>
        <v>0.66491326575844534</v>
      </c>
      <c r="P1784">
        <f t="shared" si="175"/>
        <v>2057.1565286853534</v>
      </c>
      <c r="Q1784">
        <f t="shared" si="173"/>
        <v>2057</v>
      </c>
      <c r="R1784" s="25">
        <f t="shared" si="177"/>
        <v>1503.9555555555535</v>
      </c>
      <c r="S1784" s="25">
        <f t="shared" si="178"/>
        <v>0</v>
      </c>
      <c r="W1784">
        <f>IF(AND(P1784&gt;='World Hubbert'!$N$9,P1783&lt;'World Hubbert'!$N$9),'Data 1'!M1784,0)</f>
        <v>0</v>
      </c>
      <c r="X1784">
        <f>IF(AND(P1784&gt;='World Hubbert'!$P$9,P1783&lt;'World Hubbert'!$P$9),'Data 1'!M1784,0)</f>
        <v>0</v>
      </c>
    </row>
    <row r="1785" spans="13:24">
      <c r="M1785">
        <f t="shared" si="176"/>
        <v>1782</v>
      </c>
      <c r="N1785">
        <f>MAX('World Hubbert'!$N$17*(1-(M1785/'World Hubbert'!$N$18))*M1785,0)</f>
        <v>1.4256000000000013</v>
      </c>
      <c r="O1785">
        <f t="shared" si="174"/>
        <v>0.70145903479236749</v>
      </c>
      <c r="P1785">
        <f t="shared" si="175"/>
        <v>2057.8579877201455</v>
      </c>
      <c r="Q1785">
        <f t="shared" si="173"/>
        <v>2057</v>
      </c>
      <c r="R1785" s="25">
        <f t="shared" si="177"/>
        <v>1425.6000000000013</v>
      </c>
      <c r="S1785" s="25">
        <f t="shared" si="178"/>
        <v>0</v>
      </c>
      <c r="W1785">
        <f>IF(AND(P1785&gt;='World Hubbert'!$N$9,P1784&lt;'World Hubbert'!$N$9),'Data 1'!M1785,0)</f>
        <v>0</v>
      </c>
      <c r="X1785">
        <f>IF(AND(P1785&gt;='World Hubbert'!$P$9,P1784&lt;'World Hubbert'!$P$9),'Data 1'!M1785,0)</f>
        <v>0</v>
      </c>
    </row>
    <row r="1786" spans="13:24">
      <c r="M1786">
        <f t="shared" si="176"/>
        <v>1783</v>
      </c>
      <c r="N1786">
        <f>MAX('World Hubbert'!$N$17*(1-(M1786/'World Hubbert'!$N$18))*M1786,0)</f>
        <v>1.3471555555555603</v>
      </c>
      <c r="O1786">
        <f t="shared" si="174"/>
        <v>0.74230477384447624</v>
      </c>
      <c r="P1786">
        <f t="shared" si="175"/>
        <v>2058.6002924939899</v>
      </c>
      <c r="Q1786">
        <f t="shared" si="173"/>
        <v>2058</v>
      </c>
      <c r="R1786" s="25">
        <f t="shared" si="177"/>
        <v>1347.1555555555603</v>
      </c>
      <c r="S1786" s="25">
        <f t="shared" si="178"/>
        <v>0</v>
      </c>
      <c r="W1786">
        <f>IF(AND(P1786&gt;='World Hubbert'!$N$9,P1785&lt;'World Hubbert'!$N$9),'Data 1'!M1786,0)</f>
        <v>0</v>
      </c>
      <c r="X1786">
        <f>IF(AND(P1786&gt;='World Hubbert'!$P$9,P1785&lt;'World Hubbert'!$P$9),'Data 1'!M1786,0)</f>
        <v>0</v>
      </c>
    </row>
    <row r="1787" spans="13:24">
      <c r="M1787">
        <f t="shared" si="176"/>
        <v>1784</v>
      </c>
      <c r="N1787">
        <f>MAX('World Hubbert'!$N$17*(1-(M1787/'World Hubbert'!$N$18))*M1787,0)</f>
        <v>1.2686222222222145</v>
      </c>
      <c r="O1787">
        <f t="shared" si="174"/>
        <v>0.78825672645740386</v>
      </c>
      <c r="P1787">
        <f t="shared" si="175"/>
        <v>2059.3885492204472</v>
      </c>
      <c r="Q1787">
        <f t="shared" si="173"/>
        <v>2059</v>
      </c>
      <c r="R1787" s="25">
        <f t="shared" si="177"/>
        <v>1268.6222222222145</v>
      </c>
      <c r="S1787" s="25">
        <f t="shared" si="178"/>
        <v>0</v>
      </c>
      <c r="W1787">
        <f>IF(AND(P1787&gt;='World Hubbert'!$N$9,P1786&lt;'World Hubbert'!$N$9),'Data 1'!M1787,0)</f>
        <v>0</v>
      </c>
      <c r="X1787">
        <f>IF(AND(P1787&gt;='World Hubbert'!$P$9,P1786&lt;'World Hubbert'!$P$9),'Data 1'!M1787,0)</f>
        <v>0</v>
      </c>
    </row>
    <row r="1788" spans="13:24">
      <c r="M1788">
        <f t="shared" si="176"/>
        <v>1785</v>
      </c>
      <c r="N1788">
        <f>MAX('World Hubbert'!$N$17*(1-(M1788/'World Hubbert'!$N$18))*M1788,0)</f>
        <v>1.1899999999999957</v>
      </c>
      <c r="O1788">
        <f t="shared" si="174"/>
        <v>0.84033613445378452</v>
      </c>
      <c r="P1788">
        <f t="shared" si="175"/>
        <v>2060.2288853549012</v>
      </c>
      <c r="Q1788">
        <f t="shared" si="173"/>
        <v>2060</v>
      </c>
      <c r="R1788" s="25">
        <f t="shared" si="177"/>
        <v>1189.9999999999957</v>
      </c>
      <c r="S1788" s="25">
        <f t="shared" si="178"/>
        <v>0</v>
      </c>
      <c r="W1788">
        <f>IF(AND(P1788&gt;='World Hubbert'!$N$9,P1787&lt;'World Hubbert'!$N$9),'Data 1'!M1788,0)</f>
        <v>0</v>
      </c>
      <c r="X1788">
        <f>IF(AND(P1788&gt;='World Hubbert'!$P$9,P1787&lt;'World Hubbert'!$P$9),'Data 1'!M1788,0)</f>
        <v>0</v>
      </c>
    </row>
    <row r="1789" spans="13:24">
      <c r="M1789">
        <f t="shared" si="176"/>
        <v>1786</v>
      </c>
      <c r="N1789">
        <f>MAX('World Hubbert'!$N$17*(1-(M1789/'World Hubbert'!$N$18))*M1789,0)</f>
        <v>1.1112888888888881</v>
      </c>
      <c r="O1789">
        <f t="shared" si="174"/>
        <v>0.89985602303631484</v>
      </c>
      <c r="P1789">
        <f t="shared" si="175"/>
        <v>2061.1287413779373</v>
      </c>
      <c r="Q1789">
        <f t="shared" si="173"/>
        <v>2061</v>
      </c>
      <c r="R1789" s="25">
        <f t="shared" si="177"/>
        <v>1111.2888888888881</v>
      </c>
      <c r="S1789" s="25">
        <f t="shared" si="178"/>
        <v>0</v>
      </c>
      <c r="W1789">
        <f>IF(AND(P1789&gt;='World Hubbert'!$N$9,P1788&lt;'World Hubbert'!$N$9),'Data 1'!M1789,0)</f>
        <v>0</v>
      </c>
      <c r="X1789">
        <f>IF(AND(P1789&gt;='World Hubbert'!$P$9,P1788&lt;'World Hubbert'!$P$9),'Data 1'!M1789,0)</f>
        <v>0</v>
      </c>
    </row>
    <row r="1790" spans="13:24">
      <c r="M1790">
        <f t="shared" si="176"/>
        <v>1787</v>
      </c>
      <c r="N1790">
        <f>MAX('World Hubbert'!$N$17*(1-(M1790/'World Hubbert'!$N$18))*M1790,0)</f>
        <v>1.0324888888888915</v>
      </c>
      <c r="O1790">
        <f t="shared" si="174"/>
        <v>0.96853342516464824</v>
      </c>
      <c r="P1790">
        <f t="shared" si="175"/>
        <v>2062.0972748031018</v>
      </c>
      <c r="Q1790">
        <f t="shared" si="173"/>
        <v>2062</v>
      </c>
      <c r="R1790" s="25">
        <f t="shared" si="177"/>
        <v>1032.4888888888916</v>
      </c>
      <c r="S1790" s="25">
        <f t="shared" si="178"/>
        <v>0</v>
      </c>
      <c r="W1790">
        <f>IF(AND(P1790&gt;='World Hubbert'!$N$9,P1789&lt;'World Hubbert'!$N$9),'Data 1'!M1790,0)</f>
        <v>0</v>
      </c>
      <c r="X1790">
        <f>IF(AND(P1790&gt;='World Hubbert'!$P$9,P1789&lt;'World Hubbert'!$P$9),'Data 1'!M1790,0)</f>
        <v>0</v>
      </c>
    </row>
    <row r="1791" spans="13:24">
      <c r="M1791">
        <f t="shared" si="176"/>
        <v>1788</v>
      </c>
      <c r="N1791">
        <f>MAX('World Hubbert'!$N$17*(1-(M1791/'World Hubbert'!$N$18))*M1791,0)</f>
        <v>0.95360000000000622</v>
      </c>
      <c r="O1791">
        <f t="shared" si="174"/>
        <v>1.0486577181207986</v>
      </c>
      <c r="P1791">
        <f t="shared" si="175"/>
        <v>2063.1459325212227</v>
      </c>
      <c r="Q1791">
        <f t="shared" si="173"/>
        <v>2063</v>
      </c>
      <c r="R1791" s="25">
        <f t="shared" si="177"/>
        <v>953.60000000000628</v>
      </c>
      <c r="S1791" s="25">
        <f t="shared" si="178"/>
        <v>0</v>
      </c>
      <c r="W1791">
        <f>IF(AND(P1791&gt;='World Hubbert'!$N$9,P1790&lt;'World Hubbert'!$N$9),'Data 1'!M1791,0)</f>
        <v>0</v>
      </c>
      <c r="X1791">
        <f>IF(AND(P1791&gt;='World Hubbert'!$P$9,P1790&lt;'World Hubbert'!$P$9),'Data 1'!M1791,0)</f>
        <v>0</v>
      </c>
    </row>
    <row r="1792" spans="13:24">
      <c r="M1792">
        <f t="shared" si="176"/>
        <v>1789</v>
      </c>
      <c r="N1792">
        <f>MAX('World Hubbert'!$N$17*(1-(M1792/'World Hubbert'!$N$18))*M1792,0)</f>
        <v>0.87462222222221597</v>
      </c>
      <c r="O1792">
        <f t="shared" si="174"/>
        <v>1.1433507800193181</v>
      </c>
      <c r="P1792">
        <f t="shared" si="175"/>
        <v>2064.289283301242</v>
      </c>
      <c r="Q1792">
        <f t="shared" si="173"/>
        <v>2064</v>
      </c>
      <c r="R1792" s="25">
        <f t="shared" si="177"/>
        <v>874.62222222221601</v>
      </c>
      <c r="S1792" s="25">
        <f t="shared" si="178"/>
        <v>0</v>
      </c>
      <c r="W1792">
        <f>IF(AND(P1792&gt;='World Hubbert'!$N$9,P1791&lt;'World Hubbert'!$N$9),'Data 1'!M1792,0)</f>
        <v>0</v>
      </c>
      <c r="X1792">
        <f>IF(AND(P1792&gt;='World Hubbert'!$P$9,P1791&lt;'World Hubbert'!$P$9),'Data 1'!M1792,0)</f>
        <v>0</v>
      </c>
    </row>
    <row r="1793" spans="13:24">
      <c r="M1793">
        <f t="shared" si="176"/>
        <v>1790</v>
      </c>
      <c r="N1793">
        <f>MAX('World Hubbert'!$N$17*(1-(M1793/'World Hubbert'!$N$18))*M1793,0)</f>
        <v>0.7955555555555528</v>
      </c>
      <c r="O1793">
        <f t="shared" si="174"/>
        <v>1.256983240223468</v>
      </c>
      <c r="P1793">
        <f t="shared" si="175"/>
        <v>2065.5462665414657</v>
      </c>
      <c r="Q1793">
        <f t="shared" si="173"/>
        <v>2065</v>
      </c>
      <c r="R1793" s="25">
        <f t="shared" si="177"/>
        <v>795.55555555555281</v>
      </c>
      <c r="S1793" s="25">
        <f t="shared" si="178"/>
        <v>0</v>
      </c>
      <c r="W1793">
        <f>IF(AND(P1793&gt;='World Hubbert'!$N$9,P1792&lt;'World Hubbert'!$N$9),'Data 1'!M1793,0)</f>
        <v>0</v>
      </c>
      <c r="X1793">
        <f>IF(AND(P1793&gt;='World Hubbert'!$P$9,P1792&lt;'World Hubbert'!$P$9),'Data 1'!M1793,0)</f>
        <v>0</v>
      </c>
    </row>
    <row r="1794" spans="13:24">
      <c r="M1794">
        <f t="shared" si="176"/>
        <v>1791</v>
      </c>
      <c r="N1794">
        <f>MAX('World Hubbert'!$N$17*(1-(M1794/'World Hubbert'!$N$18))*M1794,0)</f>
        <v>0.71640000000000059</v>
      </c>
      <c r="O1794">
        <f t="shared" si="174"/>
        <v>1.3958682300390832</v>
      </c>
      <c r="P1794">
        <f t="shared" si="175"/>
        <v>2066.9421347715047</v>
      </c>
      <c r="Q1794">
        <f t="shared" si="173"/>
        <v>2066</v>
      </c>
      <c r="R1794" s="25">
        <f t="shared" si="177"/>
        <v>716.40000000000055</v>
      </c>
      <c r="S1794" s="25">
        <f t="shared" si="178"/>
        <v>0</v>
      </c>
      <c r="W1794">
        <f>IF(AND(P1794&gt;='World Hubbert'!$N$9,P1793&lt;'World Hubbert'!$N$9),'Data 1'!M1794,0)</f>
        <v>0</v>
      </c>
      <c r="X1794">
        <f>IF(AND(P1794&gt;='World Hubbert'!$P$9,P1793&lt;'World Hubbert'!$P$9),'Data 1'!M1794,0)</f>
        <v>0</v>
      </c>
    </row>
    <row r="1795" spans="13:24">
      <c r="M1795">
        <f t="shared" si="176"/>
        <v>1792</v>
      </c>
      <c r="N1795">
        <f>MAX('World Hubbert'!$N$17*(1-(M1795/'World Hubbert'!$N$18))*M1795,0)</f>
        <v>0.63715555555555969</v>
      </c>
      <c r="O1795">
        <f t="shared" si="174"/>
        <v>1.5694754464285612</v>
      </c>
      <c r="P1795">
        <f t="shared" si="175"/>
        <v>2068.5116102179331</v>
      </c>
      <c r="Q1795">
        <f t="shared" si="173"/>
        <v>2068</v>
      </c>
      <c r="R1795" s="25">
        <f t="shared" si="177"/>
        <v>637.15555555555966</v>
      </c>
      <c r="S1795" s="25">
        <f t="shared" si="178"/>
        <v>0</v>
      </c>
      <c r="W1795">
        <f>IF(AND(P1795&gt;='World Hubbert'!$N$9,P1794&lt;'World Hubbert'!$N$9),'Data 1'!M1795,0)</f>
        <v>0</v>
      </c>
      <c r="X1795">
        <f>IF(AND(P1795&gt;='World Hubbert'!$P$9,P1794&lt;'World Hubbert'!$P$9),'Data 1'!M1795,0)</f>
        <v>1792</v>
      </c>
    </row>
    <row r="1796" spans="13:24">
      <c r="M1796">
        <f t="shared" si="176"/>
        <v>1793</v>
      </c>
      <c r="N1796">
        <f>MAX('World Hubbert'!$N$17*(1-(M1796/'World Hubbert'!$N$18))*M1796,0)</f>
        <v>0.55782222222222988</v>
      </c>
      <c r="O1796">
        <f t="shared" si="174"/>
        <v>1.7926858417655718</v>
      </c>
      <c r="P1796">
        <f t="shared" si="175"/>
        <v>2070.3042960596986</v>
      </c>
      <c r="Q1796">
        <f t="shared" si="173"/>
        <v>2070</v>
      </c>
      <c r="R1796" s="25">
        <f t="shared" si="177"/>
        <v>557.82222222222993</v>
      </c>
      <c r="S1796" s="25">
        <f t="shared" si="178"/>
        <v>0</v>
      </c>
      <c r="W1796">
        <f>IF(AND(P1796&gt;='World Hubbert'!$N$9,P1795&lt;'World Hubbert'!$N$9),'Data 1'!M1796,0)</f>
        <v>0</v>
      </c>
      <c r="X1796">
        <f>IF(AND(P1796&gt;='World Hubbert'!$P$9,P1795&lt;'World Hubbert'!$P$9),'Data 1'!M1796,0)</f>
        <v>0</v>
      </c>
    </row>
    <row r="1797" spans="13:24">
      <c r="M1797">
        <f t="shared" si="176"/>
        <v>1794</v>
      </c>
      <c r="N1797">
        <f>MAX('World Hubbert'!$N$17*(1-(M1797/'World Hubbert'!$N$18))*M1797,0)</f>
        <v>0.47839999999999516</v>
      </c>
      <c r="O1797">
        <f t="shared" si="174"/>
        <v>2.0903010033445026</v>
      </c>
      <c r="P1797">
        <f t="shared" si="175"/>
        <v>2072.394597063043</v>
      </c>
      <c r="Q1797">
        <f t="shared" ref="Q1797:Q1860" si="179">INT(P1797)</f>
        <v>2072</v>
      </c>
      <c r="R1797" s="25">
        <f t="shared" si="177"/>
        <v>478.39999999999515</v>
      </c>
      <c r="S1797" s="25">
        <f t="shared" si="178"/>
        <v>0</v>
      </c>
      <c r="W1797">
        <f>IF(AND(P1797&gt;='World Hubbert'!$N$9,P1796&lt;'World Hubbert'!$N$9),'Data 1'!M1797,0)</f>
        <v>0</v>
      </c>
      <c r="X1797">
        <f>IF(AND(P1797&gt;='World Hubbert'!$P$9,P1796&lt;'World Hubbert'!$P$9),'Data 1'!M1797,0)</f>
        <v>0</v>
      </c>
    </row>
    <row r="1798" spans="13:24">
      <c r="M1798">
        <f t="shared" si="176"/>
        <v>1795</v>
      </c>
      <c r="N1798">
        <f>MAX('World Hubbert'!$N$17*(1-(M1798/'World Hubbert'!$N$18))*M1798,0)</f>
        <v>0.39888888888888752</v>
      </c>
      <c r="O1798">
        <f t="shared" si="174"/>
        <v>2.5069637883008444</v>
      </c>
      <c r="P1798">
        <f t="shared" si="175"/>
        <v>2074.9015608513437</v>
      </c>
      <c r="Q1798">
        <f t="shared" si="179"/>
        <v>2074</v>
      </c>
      <c r="R1798" s="25">
        <f t="shared" si="177"/>
        <v>398.88888888888749</v>
      </c>
      <c r="S1798" s="25">
        <f t="shared" si="178"/>
        <v>0</v>
      </c>
      <c r="W1798">
        <f>IF(AND(P1798&gt;='World Hubbert'!$N$9,P1797&lt;'World Hubbert'!$N$9),'Data 1'!M1798,0)</f>
        <v>0</v>
      </c>
      <c r="X1798">
        <f>IF(AND(P1798&gt;='World Hubbert'!$P$9,P1797&lt;'World Hubbert'!$P$9),'Data 1'!M1798,0)</f>
        <v>0</v>
      </c>
    </row>
    <row r="1799" spans="13:24">
      <c r="M1799">
        <f t="shared" si="176"/>
        <v>1796</v>
      </c>
      <c r="N1799">
        <f>MAX('World Hubbert'!$N$17*(1-(M1799/'World Hubbert'!$N$18))*M1799,0)</f>
        <v>0.31928888888889095</v>
      </c>
      <c r="O1799">
        <f t="shared" si="174"/>
        <v>3.1319599109131202</v>
      </c>
      <c r="P1799">
        <f t="shared" si="175"/>
        <v>2078.033520762257</v>
      </c>
      <c r="Q1799">
        <f t="shared" si="179"/>
        <v>2078</v>
      </c>
      <c r="R1799" s="25">
        <f t="shared" si="177"/>
        <v>319.28888888889094</v>
      </c>
      <c r="S1799" s="25">
        <f t="shared" si="178"/>
        <v>0</v>
      </c>
      <c r="W1799">
        <f>IF(AND(P1799&gt;='World Hubbert'!$N$9,P1798&lt;'World Hubbert'!$N$9),'Data 1'!M1799,0)</f>
        <v>0</v>
      </c>
      <c r="X1799">
        <f>IF(AND(P1799&gt;='World Hubbert'!$P$9,P1798&lt;'World Hubbert'!$P$9),'Data 1'!M1799,0)</f>
        <v>0</v>
      </c>
    </row>
    <row r="1800" spans="13:24">
      <c r="M1800">
        <f t="shared" si="176"/>
        <v>1797</v>
      </c>
      <c r="N1800">
        <f>MAX('World Hubbert'!$N$17*(1-(M1800/'World Hubbert'!$N$18))*M1800,0)</f>
        <v>0.2396000000000055</v>
      </c>
      <c r="O1800">
        <f t="shared" si="174"/>
        <v>4.1736227045074168</v>
      </c>
      <c r="P1800">
        <f t="shared" si="175"/>
        <v>2082.2071434667646</v>
      </c>
      <c r="Q1800">
        <f t="shared" si="179"/>
        <v>2082</v>
      </c>
      <c r="R1800" s="25">
        <f t="shared" si="177"/>
        <v>239.60000000000551</v>
      </c>
      <c r="S1800" s="25">
        <f t="shared" si="178"/>
        <v>0</v>
      </c>
      <c r="W1800">
        <f>IF(AND(P1800&gt;='World Hubbert'!$N$9,P1799&lt;'World Hubbert'!$N$9),'Data 1'!M1800,0)</f>
        <v>0</v>
      </c>
      <c r="X1800">
        <f>IF(AND(P1800&gt;='World Hubbert'!$P$9,P1799&lt;'World Hubbert'!$P$9),'Data 1'!M1800,0)</f>
        <v>0</v>
      </c>
    </row>
    <row r="1801" spans="13:24">
      <c r="M1801">
        <f t="shared" si="176"/>
        <v>1798</v>
      </c>
      <c r="N1801">
        <f>MAX('World Hubbert'!$N$17*(1-(M1801/'World Hubbert'!$N$18))*M1801,0)</f>
        <v>0.15982222222221526</v>
      </c>
      <c r="O1801">
        <f t="shared" si="174"/>
        <v>6.2569521690770245</v>
      </c>
      <c r="P1801">
        <f t="shared" si="175"/>
        <v>2088.4640956358417</v>
      </c>
      <c r="Q1801">
        <f t="shared" si="179"/>
        <v>2088</v>
      </c>
      <c r="R1801" s="25">
        <f t="shared" si="177"/>
        <v>159.82222222221526</v>
      </c>
      <c r="S1801" s="25">
        <f t="shared" si="178"/>
        <v>0</v>
      </c>
      <c r="W1801">
        <f>IF(AND(P1801&gt;='World Hubbert'!$N$9,P1800&lt;'World Hubbert'!$N$9),'Data 1'!M1801,0)</f>
        <v>0</v>
      </c>
      <c r="X1801">
        <f>IF(AND(P1801&gt;='World Hubbert'!$P$9,P1800&lt;'World Hubbert'!$P$9),'Data 1'!M1801,0)</f>
        <v>0</v>
      </c>
    </row>
    <row r="1802" spans="13:24">
      <c r="M1802">
        <f t="shared" si="176"/>
        <v>1799</v>
      </c>
      <c r="N1802">
        <f>MAX('World Hubbert'!$N$17*(1-(M1802/'World Hubbert'!$N$18))*M1802,0)</f>
        <v>7.9955555555552074E-2</v>
      </c>
      <c r="O1802">
        <f t="shared" si="174"/>
        <v>12.50694830461422</v>
      </c>
      <c r="P1802">
        <f t="shared" si="175"/>
        <v>2100.9710439404557</v>
      </c>
      <c r="Q1802">
        <f t="shared" si="179"/>
        <v>2100</v>
      </c>
      <c r="R1802" s="25">
        <f t="shared" si="177"/>
        <v>79.955555555552081</v>
      </c>
      <c r="S1802" s="25">
        <f t="shared" si="178"/>
        <v>0</v>
      </c>
      <c r="W1802">
        <f>IF(AND(P1802&gt;='World Hubbert'!$N$9,P1801&lt;'World Hubbert'!$N$9),'Data 1'!M1802,0)</f>
        <v>0</v>
      </c>
      <c r="X1802">
        <f>IF(AND(P1802&gt;='World Hubbert'!$P$9,P1801&lt;'World Hubbert'!$P$9),'Data 1'!M1802,0)</f>
        <v>0</v>
      </c>
    </row>
    <row r="1803" spans="13:24">
      <c r="M1803">
        <f t="shared" si="176"/>
        <v>1800</v>
      </c>
      <c r="N1803">
        <f>MAX('World Hubbert'!$N$17*(1-(M1803/'World Hubbert'!$N$18))*M1803,0)</f>
        <v>0</v>
      </c>
      <c r="O1803">
        <f t="shared" si="174"/>
        <v>0</v>
      </c>
      <c r="P1803">
        <f t="shared" si="175"/>
        <v>2100.9710439404557</v>
      </c>
      <c r="Q1803">
        <f t="shared" si="179"/>
        <v>2100</v>
      </c>
      <c r="R1803" s="25">
        <f t="shared" si="177"/>
        <v>0</v>
      </c>
      <c r="S1803" s="25">
        <f t="shared" si="178"/>
        <v>0</v>
      </c>
      <c r="W1803">
        <f>IF(AND(P1803&gt;='World Hubbert'!$N$9,P1802&lt;'World Hubbert'!$N$9),'Data 1'!M1803,0)</f>
        <v>0</v>
      </c>
      <c r="X1803">
        <f>IF(AND(P1803&gt;='World Hubbert'!$P$9,P1802&lt;'World Hubbert'!$P$9),'Data 1'!M1803,0)</f>
        <v>0</v>
      </c>
    </row>
    <row r="1804" spans="13:24">
      <c r="M1804">
        <f t="shared" si="176"/>
        <v>1801</v>
      </c>
      <c r="N1804">
        <f>MAX('World Hubbert'!$N$17*(1-(M1804/'World Hubbert'!$N$18))*M1804,0)</f>
        <v>0</v>
      </c>
      <c r="O1804">
        <f t="shared" si="174"/>
        <v>0</v>
      </c>
      <c r="P1804">
        <f t="shared" si="175"/>
        <v>2100.9710439404557</v>
      </c>
      <c r="Q1804">
        <f t="shared" si="179"/>
        <v>2100</v>
      </c>
      <c r="R1804" s="25">
        <f t="shared" si="177"/>
        <v>0</v>
      </c>
      <c r="S1804" s="25">
        <f t="shared" si="178"/>
        <v>0</v>
      </c>
      <c r="W1804">
        <f>IF(AND(P1804&gt;='World Hubbert'!$N$9,P1803&lt;'World Hubbert'!$N$9),'Data 1'!M1804,0)</f>
        <v>0</v>
      </c>
      <c r="X1804">
        <f>IF(AND(P1804&gt;='World Hubbert'!$P$9,P1803&lt;'World Hubbert'!$P$9),'Data 1'!M1804,0)</f>
        <v>0</v>
      </c>
    </row>
    <row r="1805" spans="13:24">
      <c r="M1805">
        <f t="shared" si="176"/>
        <v>1802</v>
      </c>
      <c r="N1805">
        <f>MAX('World Hubbert'!$N$17*(1-(M1805/'World Hubbert'!$N$18))*M1805,0)</f>
        <v>0</v>
      </c>
      <c r="O1805">
        <f t="shared" si="174"/>
        <v>0</v>
      </c>
      <c r="P1805">
        <f t="shared" si="175"/>
        <v>2100.9710439404557</v>
      </c>
      <c r="Q1805">
        <f t="shared" si="179"/>
        <v>2100</v>
      </c>
      <c r="R1805" s="25">
        <f t="shared" si="177"/>
        <v>0</v>
      </c>
      <c r="S1805" s="25">
        <f t="shared" si="178"/>
        <v>0</v>
      </c>
      <c r="W1805">
        <f>IF(AND(P1805&gt;='World Hubbert'!$N$9,P1804&lt;'World Hubbert'!$N$9),'Data 1'!M1805,0)</f>
        <v>0</v>
      </c>
      <c r="X1805">
        <f>IF(AND(P1805&gt;='World Hubbert'!$P$9,P1804&lt;'World Hubbert'!$P$9),'Data 1'!M1805,0)</f>
        <v>0</v>
      </c>
    </row>
    <row r="1806" spans="13:24">
      <c r="M1806">
        <f t="shared" si="176"/>
        <v>1803</v>
      </c>
      <c r="N1806">
        <f>MAX('World Hubbert'!$N$17*(1-(M1806/'World Hubbert'!$N$18))*M1806,0)</f>
        <v>0</v>
      </c>
      <c r="O1806">
        <f t="shared" si="174"/>
        <v>0</v>
      </c>
      <c r="P1806">
        <f t="shared" si="175"/>
        <v>2100.9710439404557</v>
      </c>
      <c r="Q1806">
        <f t="shared" si="179"/>
        <v>2100</v>
      </c>
      <c r="R1806" s="25">
        <f t="shared" si="177"/>
        <v>0</v>
      </c>
      <c r="S1806" s="25">
        <f t="shared" si="178"/>
        <v>0</v>
      </c>
      <c r="W1806">
        <f>IF(AND(P1806&gt;='World Hubbert'!$N$9,P1805&lt;'World Hubbert'!$N$9),'Data 1'!M1806,0)</f>
        <v>0</v>
      </c>
      <c r="X1806">
        <f>IF(AND(P1806&gt;='World Hubbert'!$P$9,P1805&lt;'World Hubbert'!$P$9),'Data 1'!M1806,0)</f>
        <v>0</v>
      </c>
    </row>
    <row r="1807" spans="13:24">
      <c r="M1807">
        <f t="shared" si="176"/>
        <v>1804</v>
      </c>
      <c r="N1807">
        <f>MAX('World Hubbert'!$N$17*(1-(M1807/'World Hubbert'!$N$18))*M1807,0)</f>
        <v>0</v>
      </c>
      <c r="O1807">
        <f t="shared" si="174"/>
        <v>0</v>
      </c>
      <c r="P1807">
        <f t="shared" si="175"/>
        <v>2100.9710439404557</v>
      </c>
      <c r="Q1807">
        <f t="shared" si="179"/>
        <v>2100</v>
      </c>
      <c r="R1807" s="25">
        <f t="shared" si="177"/>
        <v>0</v>
      </c>
      <c r="S1807" s="25">
        <f t="shared" si="178"/>
        <v>0</v>
      </c>
      <c r="W1807">
        <f>IF(AND(P1807&gt;='World Hubbert'!$N$9,P1806&lt;'World Hubbert'!$N$9),'Data 1'!M1807,0)</f>
        <v>0</v>
      </c>
      <c r="X1807">
        <f>IF(AND(P1807&gt;='World Hubbert'!$P$9,P1806&lt;'World Hubbert'!$P$9),'Data 1'!M1807,0)</f>
        <v>0</v>
      </c>
    </row>
    <row r="1808" spans="13:24">
      <c r="M1808">
        <f t="shared" si="176"/>
        <v>1805</v>
      </c>
      <c r="N1808">
        <f>MAX('World Hubbert'!$N$17*(1-(M1808/'World Hubbert'!$N$18))*M1808,0)</f>
        <v>0</v>
      </c>
      <c r="O1808">
        <f t="shared" si="174"/>
        <v>0</v>
      </c>
      <c r="P1808">
        <f t="shared" si="175"/>
        <v>2100.9710439404557</v>
      </c>
      <c r="Q1808">
        <f t="shared" si="179"/>
        <v>2100</v>
      </c>
      <c r="R1808" s="25">
        <f t="shared" si="177"/>
        <v>0</v>
      </c>
      <c r="S1808" s="25">
        <f t="shared" si="178"/>
        <v>0</v>
      </c>
      <c r="W1808">
        <f>IF(AND(P1808&gt;='World Hubbert'!$N$9,P1807&lt;'World Hubbert'!$N$9),'Data 1'!M1808,0)</f>
        <v>0</v>
      </c>
      <c r="X1808">
        <f>IF(AND(P1808&gt;='World Hubbert'!$P$9,P1807&lt;'World Hubbert'!$P$9),'Data 1'!M1808,0)</f>
        <v>0</v>
      </c>
    </row>
    <row r="1809" spans="13:24">
      <c r="M1809">
        <f t="shared" si="176"/>
        <v>1806</v>
      </c>
      <c r="N1809">
        <f>MAX('World Hubbert'!$N$17*(1-(M1809/'World Hubbert'!$N$18))*M1809,0)</f>
        <v>0</v>
      </c>
      <c r="O1809">
        <f t="shared" si="174"/>
        <v>0</v>
      </c>
      <c r="P1809">
        <f t="shared" si="175"/>
        <v>2100.9710439404557</v>
      </c>
      <c r="Q1809">
        <f t="shared" si="179"/>
        <v>2100</v>
      </c>
      <c r="R1809" s="25">
        <f t="shared" si="177"/>
        <v>0</v>
      </c>
      <c r="S1809" s="25">
        <f t="shared" si="178"/>
        <v>0</v>
      </c>
      <c r="W1809">
        <f>IF(AND(P1809&gt;='World Hubbert'!$N$9,P1808&lt;'World Hubbert'!$N$9),'Data 1'!M1809,0)</f>
        <v>0</v>
      </c>
      <c r="X1809">
        <f>IF(AND(P1809&gt;='World Hubbert'!$P$9,P1808&lt;'World Hubbert'!$P$9),'Data 1'!M1809,0)</f>
        <v>0</v>
      </c>
    </row>
    <row r="1810" spans="13:24">
      <c r="M1810">
        <f t="shared" si="176"/>
        <v>1807</v>
      </c>
      <c r="N1810">
        <f>MAX('World Hubbert'!$N$17*(1-(M1810/'World Hubbert'!$N$18))*M1810,0)</f>
        <v>0</v>
      </c>
      <c r="O1810">
        <f t="shared" si="174"/>
        <v>0</v>
      </c>
      <c r="P1810">
        <f t="shared" si="175"/>
        <v>2100.9710439404557</v>
      </c>
      <c r="Q1810">
        <f t="shared" si="179"/>
        <v>2100</v>
      </c>
      <c r="R1810" s="25">
        <f t="shared" si="177"/>
        <v>0</v>
      </c>
      <c r="S1810" s="25">
        <f t="shared" si="178"/>
        <v>0</v>
      </c>
      <c r="W1810">
        <f>IF(AND(P1810&gt;='World Hubbert'!$N$9,P1809&lt;'World Hubbert'!$N$9),'Data 1'!M1810,0)</f>
        <v>0</v>
      </c>
      <c r="X1810">
        <f>IF(AND(P1810&gt;='World Hubbert'!$P$9,P1809&lt;'World Hubbert'!$P$9),'Data 1'!M1810,0)</f>
        <v>0</v>
      </c>
    </row>
    <row r="1811" spans="13:24">
      <c r="M1811">
        <f t="shared" si="176"/>
        <v>1808</v>
      </c>
      <c r="N1811">
        <f>MAX('World Hubbert'!$N$17*(1-(M1811/'World Hubbert'!$N$18))*M1811,0)</f>
        <v>0</v>
      </c>
      <c r="O1811">
        <f t="shared" si="174"/>
        <v>0</v>
      </c>
      <c r="P1811">
        <f t="shared" si="175"/>
        <v>2100.9710439404557</v>
      </c>
      <c r="Q1811">
        <f t="shared" si="179"/>
        <v>2100</v>
      </c>
      <c r="R1811" s="25">
        <f t="shared" si="177"/>
        <v>0</v>
      </c>
      <c r="S1811" s="25">
        <f t="shared" si="178"/>
        <v>0</v>
      </c>
      <c r="W1811">
        <f>IF(AND(P1811&gt;='World Hubbert'!$N$9,P1810&lt;'World Hubbert'!$N$9),'Data 1'!M1811,0)</f>
        <v>0</v>
      </c>
      <c r="X1811">
        <f>IF(AND(P1811&gt;='World Hubbert'!$P$9,P1810&lt;'World Hubbert'!$P$9),'Data 1'!M1811,0)</f>
        <v>0</v>
      </c>
    </row>
    <row r="1812" spans="13:24">
      <c r="M1812">
        <f t="shared" si="176"/>
        <v>1809</v>
      </c>
      <c r="N1812">
        <f>MAX('World Hubbert'!$N$17*(1-(M1812/'World Hubbert'!$N$18))*M1812,0)</f>
        <v>0</v>
      </c>
      <c r="O1812">
        <f t="shared" si="174"/>
        <v>0</v>
      </c>
      <c r="P1812">
        <f t="shared" si="175"/>
        <v>2100.9710439404557</v>
      </c>
      <c r="Q1812">
        <f t="shared" si="179"/>
        <v>2100</v>
      </c>
      <c r="R1812" s="25">
        <f t="shared" si="177"/>
        <v>0</v>
      </c>
      <c r="S1812" s="25">
        <f t="shared" si="178"/>
        <v>0</v>
      </c>
      <c r="W1812">
        <f>IF(AND(P1812&gt;='World Hubbert'!$N$9,P1811&lt;'World Hubbert'!$N$9),'Data 1'!M1812,0)</f>
        <v>0</v>
      </c>
      <c r="X1812">
        <f>IF(AND(P1812&gt;='World Hubbert'!$P$9,P1811&lt;'World Hubbert'!$P$9),'Data 1'!M1812,0)</f>
        <v>0</v>
      </c>
    </row>
    <row r="1813" spans="13:24">
      <c r="M1813">
        <f t="shared" si="176"/>
        <v>1810</v>
      </c>
      <c r="N1813">
        <f>MAX('World Hubbert'!$N$17*(1-(M1813/'World Hubbert'!$N$18))*M1813,0)</f>
        <v>0</v>
      </c>
      <c r="O1813">
        <f t="shared" ref="O1813:O1876" si="180">IF(N1813&gt;0,1/N1813,0)</f>
        <v>0</v>
      </c>
      <c r="P1813">
        <f t="shared" ref="P1813:P1876" si="181">P1812+O1813</f>
        <v>2100.9710439404557</v>
      </c>
      <c r="Q1813">
        <f t="shared" si="179"/>
        <v>2100</v>
      </c>
      <c r="R1813" s="25">
        <f t="shared" si="177"/>
        <v>0</v>
      </c>
      <c r="S1813" s="25">
        <f t="shared" si="178"/>
        <v>0</v>
      </c>
      <c r="W1813">
        <f>IF(AND(P1813&gt;='World Hubbert'!$N$9,P1812&lt;'World Hubbert'!$N$9),'Data 1'!M1813,0)</f>
        <v>0</v>
      </c>
      <c r="X1813">
        <f>IF(AND(P1813&gt;='World Hubbert'!$P$9,P1812&lt;'World Hubbert'!$P$9),'Data 1'!M1813,0)</f>
        <v>0</v>
      </c>
    </row>
    <row r="1814" spans="13:24">
      <c r="M1814">
        <f t="shared" si="176"/>
        <v>1811</v>
      </c>
      <c r="N1814">
        <f>MAX('World Hubbert'!$N$17*(1-(M1814/'World Hubbert'!$N$18))*M1814,0)</f>
        <v>0</v>
      </c>
      <c r="O1814">
        <f t="shared" si="180"/>
        <v>0</v>
      </c>
      <c r="P1814">
        <f t="shared" si="181"/>
        <v>2100.9710439404557</v>
      </c>
      <c r="Q1814">
        <f t="shared" si="179"/>
        <v>2100</v>
      </c>
      <c r="R1814" s="25">
        <f t="shared" si="177"/>
        <v>0</v>
      </c>
      <c r="S1814" s="25">
        <f t="shared" si="178"/>
        <v>0</v>
      </c>
      <c r="W1814">
        <f>IF(AND(P1814&gt;='World Hubbert'!$N$9,P1813&lt;'World Hubbert'!$N$9),'Data 1'!M1814,0)</f>
        <v>0</v>
      </c>
      <c r="X1814">
        <f>IF(AND(P1814&gt;='World Hubbert'!$P$9,P1813&lt;'World Hubbert'!$P$9),'Data 1'!M1814,0)</f>
        <v>0</v>
      </c>
    </row>
    <row r="1815" spans="13:24">
      <c r="M1815">
        <f t="shared" si="176"/>
        <v>1812</v>
      </c>
      <c r="N1815">
        <f>MAX('World Hubbert'!$N$17*(1-(M1815/'World Hubbert'!$N$18))*M1815,0)</f>
        <v>0</v>
      </c>
      <c r="O1815">
        <f t="shared" si="180"/>
        <v>0</v>
      </c>
      <c r="P1815">
        <f t="shared" si="181"/>
        <v>2100.9710439404557</v>
      </c>
      <c r="Q1815">
        <f t="shared" si="179"/>
        <v>2100</v>
      </c>
      <c r="R1815" s="25">
        <f t="shared" si="177"/>
        <v>0</v>
      </c>
      <c r="S1815" s="25">
        <f t="shared" si="178"/>
        <v>0</v>
      </c>
      <c r="W1815">
        <f>IF(AND(P1815&gt;='World Hubbert'!$N$9,P1814&lt;'World Hubbert'!$N$9),'Data 1'!M1815,0)</f>
        <v>0</v>
      </c>
      <c r="X1815">
        <f>IF(AND(P1815&gt;='World Hubbert'!$P$9,P1814&lt;'World Hubbert'!$P$9),'Data 1'!M1815,0)</f>
        <v>0</v>
      </c>
    </row>
    <row r="1816" spans="13:24">
      <c r="M1816">
        <f t="shared" si="176"/>
        <v>1813</v>
      </c>
      <c r="N1816">
        <f>MAX('World Hubbert'!$N$17*(1-(M1816/'World Hubbert'!$N$18))*M1816,0)</f>
        <v>0</v>
      </c>
      <c r="O1816">
        <f t="shared" si="180"/>
        <v>0</v>
      </c>
      <c r="P1816">
        <f t="shared" si="181"/>
        <v>2100.9710439404557</v>
      </c>
      <c r="Q1816">
        <f t="shared" si="179"/>
        <v>2100</v>
      </c>
      <c r="R1816" s="25">
        <f t="shared" si="177"/>
        <v>0</v>
      </c>
      <c r="S1816" s="25">
        <f t="shared" si="178"/>
        <v>0</v>
      </c>
      <c r="W1816">
        <f>IF(AND(P1816&gt;='World Hubbert'!$N$9,P1815&lt;'World Hubbert'!$N$9),'Data 1'!M1816,0)</f>
        <v>0</v>
      </c>
      <c r="X1816">
        <f>IF(AND(P1816&gt;='World Hubbert'!$P$9,P1815&lt;'World Hubbert'!$P$9),'Data 1'!M1816,0)</f>
        <v>0</v>
      </c>
    </row>
    <row r="1817" spans="13:24">
      <c r="M1817">
        <f t="shared" si="176"/>
        <v>1814</v>
      </c>
      <c r="N1817">
        <f>MAX('World Hubbert'!$N$17*(1-(M1817/'World Hubbert'!$N$18))*M1817,0)</f>
        <v>0</v>
      </c>
      <c r="O1817">
        <f t="shared" si="180"/>
        <v>0</v>
      </c>
      <c r="P1817">
        <f t="shared" si="181"/>
        <v>2100.9710439404557</v>
      </c>
      <c r="Q1817">
        <f t="shared" si="179"/>
        <v>2100</v>
      </c>
      <c r="R1817" s="25">
        <f t="shared" si="177"/>
        <v>0</v>
      </c>
      <c r="S1817" s="25">
        <f t="shared" si="178"/>
        <v>0</v>
      </c>
      <c r="W1817">
        <f>IF(AND(P1817&gt;='World Hubbert'!$N$9,P1816&lt;'World Hubbert'!$N$9),'Data 1'!M1817,0)</f>
        <v>0</v>
      </c>
      <c r="X1817">
        <f>IF(AND(P1817&gt;='World Hubbert'!$P$9,P1816&lt;'World Hubbert'!$P$9),'Data 1'!M1817,0)</f>
        <v>0</v>
      </c>
    </row>
    <row r="1818" spans="13:24">
      <c r="M1818">
        <f t="shared" si="176"/>
        <v>1815</v>
      </c>
      <c r="N1818">
        <f>MAX('World Hubbert'!$N$17*(1-(M1818/'World Hubbert'!$N$18))*M1818,0)</f>
        <v>0</v>
      </c>
      <c r="O1818">
        <f t="shared" si="180"/>
        <v>0</v>
      </c>
      <c r="P1818">
        <f t="shared" si="181"/>
        <v>2100.9710439404557</v>
      </c>
      <c r="Q1818">
        <f t="shared" si="179"/>
        <v>2100</v>
      </c>
      <c r="R1818" s="25">
        <f t="shared" si="177"/>
        <v>0</v>
      </c>
      <c r="S1818" s="25">
        <f t="shared" si="178"/>
        <v>0</v>
      </c>
      <c r="W1818">
        <f>IF(AND(P1818&gt;='World Hubbert'!$N$9,P1817&lt;'World Hubbert'!$N$9),'Data 1'!M1818,0)</f>
        <v>0</v>
      </c>
      <c r="X1818">
        <f>IF(AND(P1818&gt;='World Hubbert'!$P$9,P1817&lt;'World Hubbert'!$P$9),'Data 1'!M1818,0)</f>
        <v>0</v>
      </c>
    </row>
    <row r="1819" spans="13:24">
      <c r="M1819">
        <f t="shared" si="176"/>
        <v>1816</v>
      </c>
      <c r="N1819">
        <f>MAX('World Hubbert'!$N$17*(1-(M1819/'World Hubbert'!$N$18))*M1819,0)</f>
        <v>0</v>
      </c>
      <c r="O1819">
        <f t="shared" si="180"/>
        <v>0</v>
      </c>
      <c r="P1819">
        <f t="shared" si="181"/>
        <v>2100.9710439404557</v>
      </c>
      <c r="Q1819">
        <f t="shared" si="179"/>
        <v>2100</v>
      </c>
      <c r="R1819" s="25">
        <f t="shared" si="177"/>
        <v>0</v>
      </c>
      <c r="S1819" s="25">
        <f t="shared" si="178"/>
        <v>0</v>
      </c>
      <c r="W1819">
        <f>IF(AND(P1819&gt;='World Hubbert'!$N$9,P1818&lt;'World Hubbert'!$N$9),'Data 1'!M1819,0)</f>
        <v>0</v>
      </c>
      <c r="X1819">
        <f>IF(AND(P1819&gt;='World Hubbert'!$P$9,P1818&lt;'World Hubbert'!$P$9),'Data 1'!M1819,0)</f>
        <v>0</v>
      </c>
    </row>
    <row r="1820" spans="13:24">
      <c r="M1820">
        <f t="shared" si="176"/>
        <v>1817</v>
      </c>
      <c r="N1820">
        <f>MAX('World Hubbert'!$N$17*(1-(M1820/'World Hubbert'!$N$18))*M1820,0)</f>
        <v>0</v>
      </c>
      <c r="O1820">
        <f t="shared" si="180"/>
        <v>0</v>
      </c>
      <c r="P1820">
        <f t="shared" si="181"/>
        <v>2100.9710439404557</v>
      </c>
      <c r="Q1820">
        <f t="shared" si="179"/>
        <v>2100</v>
      </c>
      <c r="R1820" s="25">
        <f t="shared" si="177"/>
        <v>0</v>
      </c>
      <c r="S1820" s="25">
        <f t="shared" si="178"/>
        <v>0</v>
      </c>
      <c r="W1820">
        <f>IF(AND(P1820&gt;='World Hubbert'!$N$9,P1819&lt;'World Hubbert'!$N$9),'Data 1'!M1820,0)</f>
        <v>0</v>
      </c>
      <c r="X1820">
        <f>IF(AND(P1820&gt;='World Hubbert'!$P$9,P1819&lt;'World Hubbert'!$P$9),'Data 1'!M1820,0)</f>
        <v>0</v>
      </c>
    </row>
    <row r="1821" spans="13:24">
      <c r="M1821">
        <f t="shared" si="176"/>
        <v>1818</v>
      </c>
      <c r="N1821">
        <f>MAX('World Hubbert'!$N$17*(1-(M1821/'World Hubbert'!$N$18))*M1821,0)</f>
        <v>0</v>
      </c>
      <c r="O1821">
        <f t="shared" si="180"/>
        <v>0</v>
      </c>
      <c r="P1821">
        <f t="shared" si="181"/>
        <v>2100.9710439404557</v>
      </c>
      <c r="Q1821">
        <f t="shared" si="179"/>
        <v>2100</v>
      </c>
      <c r="R1821" s="25">
        <f t="shared" si="177"/>
        <v>0</v>
      </c>
      <c r="S1821" s="25">
        <f t="shared" si="178"/>
        <v>0</v>
      </c>
      <c r="W1821">
        <f>IF(AND(P1821&gt;='World Hubbert'!$N$9,P1820&lt;'World Hubbert'!$N$9),'Data 1'!M1821,0)</f>
        <v>0</v>
      </c>
      <c r="X1821">
        <f>IF(AND(P1821&gt;='World Hubbert'!$P$9,P1820&lt;'World Hubbert'!$P$9),'Data 1'!M1821,0)</f>
        <v>0</v>
      </c>
    </row>
    <row r="1822" spans="13:24">
      <c r="M1822">
        <f t="shared" si="176"/>
        <v>1819</v>
      </c>
      <c r="N1822">
        <f>MAX('World Hubbert'!$N$17*(1-(M1822/'World Hubbert'!$N$18))*M1822,0)</f>
        <v>0</v>
      </c>
      <c r="O1822">
        <f t="shared" si="180"/>
        <v>0</v>
      </c>
      <c r="P1822">
        <f t="shared" si="181"/>
        <v>2100.9710439404557</v>
      </c>
      <c r="Q1822">
        <f t="shared" si="179"/>
        <v>2100</v>
      </c>
      <c r="R1822" s="25">
        <f t="shared" si="177"/>
        <v>0</v>
      </c>
      <c r="S1822" s="25">
        <f t="shared" si="178"/>
        <v>0</v>
      </c>
      <c r="W1822">
        <f>IF(AND(P1822&gt;='World Hubbert'!$N$9,P1821&lt;'World Hubbert'!$N$9),'Data 1'!M1822,0)</f>
        <v>0</v>
      </c>
      <c r="X1822">
        <f>IF(AND(P1822&gt;='World Hubbert'!$P$9,P1821&lt;'World Hubbert'!$P$9),'Data 1'!M1822,0)</f>
        <v>0</v>
      </c>
    </row>
    <row r="1823" spans="13:24">
      <c r="M1823">
        <f t="shared" si="176"/>
        <v>1820</v>
      </c>
      <c r="N1823">
        <f>MAX('World Hubbert'!$N$17*(1-(M1823/'World Hubbert'!$N$18))*M1823,0)</f>
        <v>0</v>
      </c>
      <c r="O1823">
        <f t="shared" si="180"/>
        <v>0</v>
      </c>
      <c r="P1823">
        <f t="shared" si="181"/>
        <v>2100.9710439404557</v>
      </c>
      <c r="Q1823">
        <f t="shared" si="179"/>
        <v>2100</v>
      </c>
      <c r="R1823" s="25">
        <f t="shared" si="177"/>
        <v>0</v>
      </c>
      <c r="S1823" s="25">
        <f t="shared" si="178"/>
        <v>0</v>
      </c>
      <c r="W1823">
        <f>IF(AND(P1823&gt;='World Hubbert'!$N$9,P1822&lt;'World Hubbert'!$N$9),'Data 1'!M1823,0)</f>
        <v>0</v>
      </c>
      <c r="X1823">
        <f>IF(AND(P1823&gt;='World Hubbert'!$P$9,P1822&lt;'World Hubbert'!$P$9),'Data 1'!M1823,0)</f>
        <v>0</v>
      </c>
    </row>
    <row r="1824" spans="13:24">
      <c r="M1824">
        <f t="shared" si="176"/>
        <v>1821</v>
      </c>
      <c r="N1824">
        <f>MAX('World Hubbert'!$N$17*(1-(M1824/'World Hubbert'!$N$18))*M1824,0)</f>
        <v>0</v>
      </c>
      <c r="O1824">
        <f t="shared" si="180"/>
        <v>0</v>
      </c>
      <c r="P1824">
        <f t="shared" si="181"/>
        <v>2100.9710439404557</v>
      </c>
      <c r="Q1824">
        <f t="shared" si="179"/>
        <v>2100</v>
      </c>
      <c r="R1824" s="25">
        <f t="shared" si="177"/>
        <v>0</v>
      </c>
      <c r="S1824" s="25">
        <f t="shared" si="178"/>
        <v>0</v>
      </c>
      <c r="W1824">
        <f>IF(AND(P1824&gt;='World Hubbert'!$N$9,P1823&lt;'World Hubbert'!$N$9),'Data 1'!M1824,0)</f>
        <v>0</v>
      </c>
      <c r="X1824">
        <f>IF(AND(P1824&gt;='World Hubbert'!$P$9,P1823&lt;'World Hubbert'!$P$9),'Data 1'!M1824,0)</f>
        <v>0</v>
      </c>
    </row>
    <row r="1825" spans="13:24">
      <c r="M1825">
        <f t="shared" si="176"/>
        <v>1822</v>
      </c>
      <c r="N1825">
        <f>MAX('World Hubbert'!$N$17*(1-(M1825/'World Hubbert'!$N$18))*M1825,0)</f>
        <v>0</v>
      </c>
      <c r="O1825">
        <f t="shared" si="180"/>
        <v>0</v>
      </c>
      <c r="P1825">
        <f t="shared" si="181"/>
        <v>2100.9710439404557</v>
      </c>
      <c r="Q1825">
        <f t="shared" si="179"/>
        <v>2100</v>
      </c>
      <c r="R1825" s="25">
        <f t="shared" si="177"/>
        <v>0</v>
      </c>
      <c r="S1825" s="25">
        <f t="shared" si="178"/>
        <v>0</v>
      </c>
      <c r="W1825">
        <f>IF(AND(P1825&gt;='World Hubbert'!$N$9,P1824&lt;'World Hubbert'!$N$9),'Data 1'!M1825,0)</f>
        <v>0</v>
      </c>
      <c r="X1825">
        <f>IF(AND(P1825&gt;='World Hubbert'!$P$9,P1824&lt;'World Hubbert'!$P$9),'Data 1'!M1825,0)</f>
        <v>0</v>
      </c>
    </row>
    <row r="1826" spans="13:24">
      <c r="M1826">
        <f t="shared" si="176"/>
        <v>1823</v>
      </c>
      <c r="N1826">
        <f>MAX('World Hubbert'!$N$17*(1-(M1826/'World Hubbert'!$N$18))*M1826,0)</f>
        <v>0</v>
      </c>
      <c r="O1826">
        <f t="shared" si="180"/>
        <v>0</v>
      </c>
      <c r="P1826">
        <f t="shared" si="181"/>
        <v>2100.9710439404557</v>
      </c>
      <c r="Q1826">
        <f t="shared" si="179"/>
        <v>2100</v>
      </c>
      <c r="R1826" s="25">
        <f t="shared" si="177"/>
        <v>0</v>
      </c>
      <c r="S1826" s="25">
        <f t="shared" si="178"/>
        <v>0</v>
      </c>
      <c r="W1826">
        <f>IF(AND(P1826&gt;='World Hubbert'!$N$9,P1825&lt;'World Hubbert'!$N$9),'Data 1'!M1826,0)</f>
        <v>0</v>
      </c>
      <c r="X1826">
        <f>IF(AND(P1826&gt;='World Hubbert'!$P$9,P1825&lt;'World Hubbert'!$P$9),'Data 1'!M1826,0)</f>
        <v>0</v>
      </c>
    </row>
    <row r="1827" spans="13:24">
      <c r="M1827">
        <f t="shared" si="176"/>
        <v>1824</v>
      </c>
      <c r="N1827">
        <f>MAX('World Hubbert'!$N$17*(1-(M1827/'World Hubbert'!$N$18))*M1827,0)</f>
        <v>0</v>
      </c>
      <c r="O1827">
        <f t="shared" si="180"/>
        <v>0</v>
      </c>
      <c r="P1827">
        <f t="shared" si="181"/>
        <v>2100.9710439404557</v>
      </c>
      <c r="Q1827">
        <f t="shared" si="179"/>
        <v>2100</v>
      </c>
      <c r="R1827" s="25">
        <f t="shared" si="177"/>
        <v>0</v>
      </c>
      <c r="S1827" s="25">
        <f t="shared" si="178"/>
        <v>0</v>
      </c>
      <c r="W1827">
        <f>IF(AND(P1827&gt;='World Hubbert'!$N$9,P1826&lt;'World Hubbert'!$N$9),'Data 1'!M1827,0)</f>
        <v>0</v>
      </c>
      <c r="X1827">
        <f>IF(AND(P1827&gt;='World Hubbert'!$P$9,P1826&lt;'World Hubbert'!$P$9),'Data 1'!M1827,0)</f>
        <v>0</v>
      </c>
    </row>
    <row r="1828" spans="13:24">
      <c r="M1828">
        <f t="shared" si="176"/>
        <v>1825</v>
      </c>
      <c r="N1828">
        <f>MAX('World Hubbert'!$N$17*(1-(M1828/'World Hubbert'!$N$18))*M1828,0)</f>
        <v>0</v>
      </c>
      <c r="O1828">
        <f t="shared" si="180"/>
        <v>0</v>
      </c>
      <c r="P1828">
        <f t="shared" si="181"/>
        <v>2100.9710439404557</v>
      </c>
      <c r="Q1828">
        <f t="shared" si="179"/>
        <v>2100</v>
      </c>
      <c r="R1828" s="25">
        <f t="shared" si="177"/>
        <v>0</v>
      </c>
      <c r="S1828" s="25">
        <f t="shared" si="178"/>
        <v>0</v>
      </c>
      <c r="W1828">
        <f>IF(AND(P1828&gt;='World Hubbert'!$N$9,P1827&lt;'World Hubbert'!$N$9),'Data 1'!M1828,0)</f>
        <v>0</v>
      </c>
      <c r="X1828">
        <f>IF(AND(P1828&gt;='World Hubbert'!$P$9,P1827&lt;'World Hubbert'!$P$9),'Data 1'!M1828,0)</f>
        <v>0</v>
      </c>
    </row>
    <row r="1829" spans="13:24">
      <c r="M1829">
        <f t="shared" si="176"/>
        <v>1826</v>
      </c>
      <c r="N1829">
        <f>MAX('World Hubbert'!$N$17*(1-(M1829/'World Hubbert'!$N$18))*M1829,0)</f>
        <v>0</v>
      </c>
      <c r="O1829">
        <f t="shared" si="180"/>
        <v>0</v>
      </c>
      <c r="P1829">
        <f t="shared" si="181"/>
        <v>2100.9710439404557</v>
      </c>
      <c r="Q1829">
        <f t="shared" si="179"/>
        <v>2100</v>
      </c>
      <c r="R1829" s="25">
        <f t="shared" si="177"/>
        <v>0</v>
      </c>
      <c r="S1829" s="25">
        <f t="shared" si="178"/>
        <v>0</v>
      </c>
      <c r="W1829">
        <f>IF(AND(P1829&gt;='World Hubbert'!$N$9,P1828&lt;'World Hubbert'!$N$9),'Data 1'!M1829,0)</f>
        <v>0</v>
      </c>
      <c r="X1829">
        <f>IF(AND(P1829&gt;='World Hubbert'!$P$9,P1828&lt;'World Hubbert'!$P$9),'Data 1'!M1829,0)</f>
        <v>0</v>
      </c>
    </row>
    <row r="1830" spans="13:24">
      <c r="M1830">
        <f t="shared" si="176"/>
        <v>1827</v>
      </c>
      <c r="N1830">
        <f>MAX('World Hubbert'!$N$17*(1-(M1830/'World Hubbert'!$N$18))*M1830,0)</f>
        <v>0</v>
      </c>
      <c r="O1830">
        <f t="shared" si="180"/>
        <v>0</v>
      </c>
      <c r="P1830">
        <f t="shared" si="181"/>
        <v>2100.9710439404557</v>
      </c>
      <c r="Q1830">
        <f t="shared" si="179"/>
        <v>2100</v>
      </c>
      <c r="R1830" s="25">
        <f t="shared" si="177"/>
        <v>0</v>
      </c>
      <c r="S1830" s="25">
        <f t="shared" si="178"/>
        <v>0</v>
      </c>
      <c r="W1830">
        <f>IF(AND(P1830&gt;='World Hubbert'!$N$9,P1829&lt;'World Hubbert'!$N$9),'Data 1'!M1830,0)</f>
        <v>0</v>
      </c>
      <c r="X1830">
        <f>IF(AND(P1830&gt;='World Hubbert'!$P$9,P1829&lt;'World Hubbert'!$P$9),'Data 1'!M1830,0)</f>
        <v>0</v>
      </c>
    </row>
    <row r="1831" spans="13:24">
      <c r="M1831">
        <f t="shared" si="176"/>
        <v>1828</v>
      </c>
      <c r="N1831">
        <f>MAX('World Hubbert'!$N$17*(1-(M1831/'World Hubbert'!$N$18))*M1831,0)</f>
        <v>0</v>
      </c>
      <c r="O1831">
        <f t="shared" si="180"/>
        <v>0</v>
      </c>
      <c r="P1831">
        <f t="shared" si="181"/>
        <v>2100.9710439404557</v>
      </c>
      <c r="Q1831">
        <f t="shared" si="179"/>
        <v>2100</v>
      </c>
      <c r="R1831" s="25">
        <f t="shared" si="177"/>
        <v>0</v>
      </c>
      <c r="S1831" s="25">
        <f t="shared" si="178"/>
        <v>0</v>
      </c>
      <c r="W1831">
        <f>IF(AND(P1831&gt;='World Hubbert'!$N$9,P1830&lt;'World Hubbert'!$N$9),'Data 1'!M1831,0)</f>
        <v>0</v>
      </c>
      <c r="X1831">
        <f>IF(AND(P1831&gt;='World Hubbert'!$P$9,P1830&lt;'World Hubbert'!$P$9),'Data 1'!M1831,0)</f>
        <v>0</v>
      </c>
    </row>
    <row r="1832" spans="13:24">
      <c r="M1832">
        <f t="shared" si="176"/>
        <v>1829</v>
      </c>
      <c r="N1832">
        <f>MAX('World Hubbert'!$N$17*(1-(M1832/'World Hubbert'!$N$18))*M1832,0)</f>
        <v>0</v>
      </c>
      <c r="O1832">
        <f t="shared" si="180"/>
        <v>0</v>
      </c>
      <c r="P1832">
        <f t="shared" si="181"/>
        <v>2100.9710439404557</v>
      </c>
      <c r="Q1832">
        <f t="shared" si="179"/>
        <v>2100</v>
      </c>
      <c r="R1832" s="25">
        <f t="shared" si="177"/>
        <v>0</v>
      </c>
      <c r="S1832" s="25">
        <f t="shared" si="178"/>
        <v>0</v>
      </c>
      <c r="W1832">
        <f>IF(AND(P1832&gt;='World Hubbert'!$N$9,P1831&lt;'World Hubbert'!$N$9),'Data 1'!M1832,0)</f>
        <v>0</v>
      </c>
      <c r="X1832">
        <f>IF(AND(P1832&gt;='World Hubbert'!$P$9,P1831&lt;'World Hubbert'!$P$9),'Data 1'!M1832,0)</f>
        <v>0</v>
      </c>
    </row>
    <row r="1833" spans="13:24">
      <c r="M1833">
        <f t="shared" si="176"/>
        <v>1830</v>
      </c>
      <c r="N1833">
        <f>MAX('World Hubbert'!$N$17*(1-(M1833/'World Hubbert'!$N$18))*M1833,0)</f>
        <v>0</v>
      </c>
      <c r="O1833">
        <f t="shared" si="180"/>
        <v>0</v>
      </c>
      <c r="P1833">
        <f t="shared" si="181"/>
        <v>2100.9710439404557</v>
      </c>
      <c r="Q1833">
        <f t="shared" si="179"/>
        <v>2100</v>
      </c>
      <c r="R1833" s="25">
        <f t="shared" si="177"/>
        <v>0</v>
      </c>
      <c r="S1833" s="25">
        <f t="shared" si="178"/>
        <v>0</v>
      </c>
      <c r="W1833">
        <f>IF(AND(P1833&gt;='World Hubbert'!$N$9,P1832&lt;'World Hubbert'!$N$9),'Data 1'!M1833,0)</f>
        <v>0</v>
      </c>
      <c r="X1833">
        <f>IF(AND(P1833&gt;='World Hubbert'!$P$9,P1832&lt;'World Hubbert'!$P$9),'Data 1'!M1833,0)</f>
        <v>0</v>
      </c>
    </row>
    <row r="1834" spans="13:24">
      <c r="M1834">
        <f t="shared" si="176"/>
        <v>1831</v>
      </c>
      <c r="N1834">
        <f>MAX('World Hubbert'!$N$17*(1-(M1834/'World Hubbert'!$N$18))*M1834,0)</f>
        <v>0</v>
      </c>
      <c r="O1834">
        <f t="shared" si="180"/>
        <v>0</v>
      </c>
      <c r="P1834">
        <f t="shared" si="181"/>
        <v>2100.9710439404557</v>
      </c>
      <c r="Q1834">
        <f t="shared" si="179"/>
        <v>2100</v>
      </c>
      <c r="R1834" s="25">
        <f t="shared" si="177"/>
        <v>0</v>
      </c>
      <c r="S1834" s="25">
        <f t="shared" si="178"/>
        <v>0</v>
      </c>
      <c r="W1834">
        <f>IF(AND(P1834&gt;='World Hubbert'!$N$9,P1833&lt;'World Hubbert'!$N$9),'Data 1'!M1834,0)</f>
        <v>0</v>
      </c>
      <c r="X1834">
        <f>IF(AND(P1834&gt;='World Hubbert'!$P$9,P1833&lt;'World Hubbert'!$P$9),'Data 1'!M1834,0)</f>
        <v>0</v>
      </c>
    </row>
    <row r="1835" spans="13:24">
      <c r="M1835">
        <f t="shared" si="176"/>
        <v>1832</v>
      </c>
      <c r="N1835">
        <f>MAX('World Hubbert'!$N$17*(1-(M1835/'World Hubbert'!$N$18))*M1835,0)</f>
        <v>0</v>
      </c>
      <c r="O1835">
        <f t="shared" si="180"/>
        <v>0</v>
      </c>
      <c r="P1835">
        <f t="shared" si="181"/>
        <v>2100.9710439404557</v>
      </c>
      <c r="Q1835">
        <f t="shared" si="179"/>
        <v>2100</v>
      </c>
      <c r="R1835" s="25">
        <f t="shared" si="177"/>
        <v>0</v>
      </c>
      <c r="S1835" s="25">
        <f t="shared" si="178"/>
        <v>0</v>
      </c>
      <c r="W1835">
        <f>IF(AND(P1835&gt;='World Hubbert'!$N$9,P1834&lt;'World Hubbert'!$N$9),'Data 1'!M1835,0)</f>
        <v>0</v>
      </c>
      <c r="X1835">
        <f>IF(AND(P1835&gt;='World Hubbert'!$P$9,P1834&lt;'World Hubbert'!$P$9),'Data 1'!M1835,0)</f>
        <v>0</v>
      </c>
    </row>
    <row r="1836" spans="13:24">
      <c r="M1836">
        <f t="shared" si="176"/>
        <v>1833</v>
      </c>
      <c r="N1836">
        <f>MAX('World Hubbert'!$N$17*(1-(M1836/'World Hubbert'!$N$18))*M1836,0)</f>
        <v>0</v>
      </c>
      <c r="O1836">
        <f t="shared" si="180"/>
        <v>0</v>
      </c>
      <c r="P1836">
        <f t="shared" si="181"/>
        <v>2100.9710439404557</v>
      </c>
      <c r="Q1836">
        <f t="shared" si="179"/>
        <v>2100</v>
      </c>
      <c r="R1836" s="25">
        <f t="shared" si="177"/>
        <v>0</v>
      </c>
      <c r="S1836" s="25">
        <f t="shared" si="178"/>
        <v>0</v>
      </c>
      <c r="W1836">
        <f>IF(AND(P1836&gt;='World Hubbert'!$N$9,P1835&lt;'World Hubbert'!$N$9),'Data 1'!M1836,0)</f>
        <v>0</v>
      </c>
      <c r="X1836">
        <f>IF(AND(P1836&gt;='World Hubbert'!$P$9,P1835&lt;'World Hubbert'!$P$9),'Data 1'!M1836,0)</f>
        <v>0</v>
      </c>
    </row>
    <row r="1837" spans="13:24">
      <c r="M1837">
        <f t="shared" si="176"/>
        <v>1834</v>
      </c>
      <c r="N1837">
        <f>MAX('World Hubbert'!$N$17*(1-(M1837/'World Hubbert'!$N$18))*M1837,0)</f>
        <v>0</v>
      </c>
      <c r="O1837">
        <f t="shared" si="180"/>
        <v>0</v>
      </c>
      <c r="P1837">
        <f t="shared" si="181"/>
        <v>2100.9710439404557</v>
      </c>
      <c r="Q1837">
        <f t="shared" si="179"/>
        <v>2100</v>
      </c>
      <c r="R1837" s="25">
        <f t="shared" si="177"/>
        <v>0</v>
      </c>
      <c r="S1837" s="25">
        <f t="shared" si="178"/>
        <v>0</v>
      </c>
      <c r="W1837">
        <f>IF(AND(P1837&gt;='World Hubbert'!$N$9,P1836&lt;'World Hubbert'!$N$9),'Data 1'!M1837,0)</f>
        <v>0</v>
      </c>
      <c r="X1837">
        <f>IF(AND(P1837&gt;='World Hubbert'!$P$9,P1836&lt;'World Hubbert'!$P$9),'Data 1'!M1837,0)</f>
        <v>0</v>
      </c>
    </row>
    <row r="1838" spans="13:24">
      <c r="M1838">
        <f t="shared" si="176"/>
        <v>1835</v>
      </c>
      <c r="N1838">
        <f>MAX('World Hubbert'!$N$17*(1-(M1838/'World Hubbert'!$N$18))*M1838,0)</f>
        <v>0</v>
      </c>
      <c r="O1838">
        <f t="shared" si="180"/>
        <v>0</v>
      </c>
      <c r="P1838">
        <f t="shared" si="181"/>
        <v>2100.9710439404557</v>
      </c>
      <c r="Q1838">
        <f t="shared" si="179"/>
        <v>2100</v>
      </c>
      <c r="R1838" s="25">
        <f t="shared" si="177"/>
        <v>0</v>
      </c>
      <c r="S1838" s="25">
        <f t="shared" si="178"/>
        <v>0</v>
      </c>
      <c r="W1838">
        <f>IF(AND(P1838&gt;='World Hubbert'!$N$9,P1837&lt;'World Hubbert'!$N$9),'Data 1'!M1838,0)</f>
        <v>0</v>
      </c>
      <c r="X1838">
        <f>IF(AND(P1838&gt;='World Hubbert'!$P$9,P1837&lt;'World Hubbert'!$P$9),'Data 1'!M1838,0)</f>
        <v>0</v>
      </c>
    </row>
    <row r="1839" spans="13:24">
      <c r="M1839">
        <f t="shared" si="176"/>
        <v>1836</v>
      </c>
      <c r="N1839">
        <f>MAX('World Hubbert'!$N$17*(1-(M1839/'World Hubbert'!$N$18))*M1839,0)</f>
        <v>0</v>
      </c>
      <c r="O1839">
        <f t="shared" si="180"/>
        <v>0</v>
      </c>
      <c r="P1839">
        <f t="shared" si="181"/>
        <v>2100.9710439404557</v>
      </c>
      <c r="Q1839">
        <f t="shared" si="179"/>
        <v>2100</v>
      </c>
      <c r="R1839" s="25">
        <f t="shared" si="177"/>
        <v>0</v>
      </c>
      <c r="S1839" s="25">
        <f t="shared" si="178"/>
        <v>0</v>
      </c>
      <c r="W1839">
        <f>IF(AND(P1839&gt;='World Hubbert'!$N$9,P1838&lt;'World Hubbert'!$N$9),'Data 1'!M1839,0)</f>
        <v>0</v>
      </c>
      <c r="X1839">
        <f>IF(AND(P1839&gt;='World Hubbert'!$P$9,P1838&lt;'World Hubbert'!$P$9),'Data 1'!M1839,0)</f>
        <v>0</v>
      </c>
    </row>
    <row r="1840" spans="13:24">
      <c r="M1840">
        <f t="shared" si="176"/>
        <v>1837</v>
      </c>
      <c r="N1840">
        <f>MAX('World Hubbert'!$N$17*(1-(M1840/'World Hubbert'!$N$18))*M1840,0)</f>
        <v>0</v>
      </c>
      <c r="O1840">
        <f t="shared" si="180"/>
        <v>0</v>
      </c>
      <c r="P1840">
        <f t="shared" si="181"/>
        <v>2100.9710439404557</v>
      </c>
      <c r="Q1840">
        <f t="shared" si="179"/>
        <v>2100</v>
      </c>
      <c r="R1840" s="25">
        <f t="shared" si="177"/>
        <v>0</v>
      </c>
      <c r="S1840" s="25">
        <f t="shared" si="178"/>
        <v>0</v>
      </c>
      <c r="W1840">
        <f>IF(AND(P1840&gt;='World Hubbert'!$N$9,P1839&lt;'World Hubbert'!$N$9),'Data 1'!M1840,0)</f>
        <v>0</v>
      </c>
      <c r="X1840">
        <f>IF(AND(P1840&gt;='World Hubbert'!$P$9,P1839&lt;'World Hubbert'!$P$9),'Data 1'!M1840,0)</f>
        <v>0</v>
      </c>
    </row>
    <row r="1841" spans="13:24">
      <c r="M1841">
        <f t="shared" si="176"/>
        <v>1838</v>
      </c>
      <c r="N1841">
        <f>MAX('World Hubbert'!$N$17*(1-(M1841/'World Hubbert'!$N$18))*M1841,0)</f>
        <v>0</v>
      </c>
      <c r="O1841">
        <f t="shared" si="180"/>
        <v>0</v>
      </c>
      <c r="P1841">
        <f t="shared" si="181"/>
        <v>2100.9710439404557</v>
      </c>
      <c r="Q1841">
        <f t="shared" si="179"/>
        <v>2100</v>
      </c>
      <c r="R1841" s="25">
        <f t="shared" si="177"/>
        <v>0</v>
      </c>
      <c r="S1841" s="25">
        <f t="shared" si="178"/>
        <v>0</v>
      </c>
      <c r="W1841">
        <f>IF(AND(P1841&gt;='World Hubbert'!$N$9,P1840&lt;'World Hubbert'!$N$9),'Data 1'!M1841,0)</f>
        <v>0</v>
      </c>
      <c r="X1841">
        <f>IF(AND(P1841&gt;='World Hubbert'!$P$9,P1840&lt;'World Hubbert'!$P$9),'Data 1'!M1841,0)</f>
        <v>0</v>
      </c>
    </row>
    <row r="1842" spans="13:24">
      <c r="M1842">
        <f t="shared" si="176"/>
        <v>1839</v>
      </c>
      <c r="N1842">
        <f>MAX('World Hubbert'!$N$17*(1-(M1842/'World Hubbert'!$N$18))*M1842,0)</f>
        <v>0</v>
      </c>
      <c r="O1842">
        <f t="shared" si="180"/>
        <v>0</v>
      </c>
      <c r="P1842">
        <f t="shared" si="181"/>
        <v>2100.9710439404557</v>
      </c>
      <c r="Q1842">
        <f t="shared" si="179"/>
        <v>2100</v>
      </c>
      <c r="R1842" s="25">
        <f t="shared" si="177"/>
        <v>0</v>
      </c>
      <c r="S1842" s="25">
        <f t="shared" si="178"/>
        <v>0</v>
      </c>
      <c r="W1842">
        <f>IF(AND(P1842&gt;='World Hubbert'!$N$9,P1841&lt;'World Hubbert'!$N$9),'Data 1'!M1842,0)</f>
        <v>0</v>
      </c>
      <c r="X1842">
        <f>IF(AND(P1842&gt;='World Hubbert'!$P$9,P1841&lt;'World Hubbert'!$P$9),'Data 1'!M1842,0)</f>
        <v>0</v>
      </c>
    </row>
    <row r="1843" spans="13:24">
      <c r="M1843">
        <f t="shared" si="176"/>
        <v>1840</v>
      </c>
      <c r="N1843">
        <f>MAX('World Hubbert'!$N$17*(1-(M1843/'World Hubbert'!$N$18))*M1843,0)</f>
        <v>0</v>
      </c>
      <c r="O1843">
        <f t="shared" si="180"/>
        <v>0</v>
      </c>
      <c r="P1843">
        <f t="shared" si="181"/>
        <v>2100.9710439404557</v>
      </c>
      <c r="Q1843">
        <f t="shared" si="179"/>
        <v>2100</v>
      </c>
      <c r="R1843" s="25">
        <f t="shared" si="177"/>
        <v>0</v>
      </c>
      <c r="S1843" s="25">
        <f t="shared" si="178"/>
        <v>0</v>
      </c>
      <c r="W1843">
        <f>IF(AND(P1843&gt;='World Hubbert'!$N$9,P1842&lt;'World Hubbert'!$N$9),'Data 1'!M1843,0)</f>
        <v>0</v>
      </c>
      <c r="X1843">
        <f>IF(AND(P1843&gt;='World Hubbert'!$P$9,P1842&lt;'World Hubbert'!$P$9),'Data 1'!M1843,0)</f>
        <v>0</v>
      </c>
    </row>
    <row r="1844" spans="13:24">
      <c r="M1844">
        <f t="shared" si="176"/>
        <v>1841</v>
      </c>
      <c r="N1844">
        <f>MAX('World Hubbert'!$N$17*(1-(M1844/'World Hubbert'!$N$18))*M1844,0)</f>
        <v>0</v>
      </c>
      <c r="O1844">
        <f t="shared" si="180"/>
        <v>0</v>
      </c>
      <c r="P1844">
        <f t="shared" si="181"/>
        <v>2100.9710439404557</v>
      </c>
      <c r="Q1844">
        <f t="shared" si="179"/>
        <v>2100</v>
      </c>
      <c r="R1844" s="25">
        <f t="shared" si="177"/>
        <v>0</v>
      </c>
      <c r="S1844" s="25">
        <f t="shared" si="178"/>
        <v>0</v>
      </c>
      <c r="W1844">
        <f>IF(AND(P1844&gt;='World Hubbert'!$N$9,P1843&lt;'World Hubbert'!$N$9),'Data 1'!M1844,0)</f>
        <v>0</v>
      </c>
      <c r="X1844">
        <f>IF(AND(P1844&gt;='World Hubbert'!$P$9,P1843&lt;'World Hubbert'!$P$9),'Data 1'!M1844,0)</f>
        <v>0</v>
      </c>
    </row>
    <row r="1845" spans="13:24">
      <c r="M1845">
        <f t="shared" si="176"/>
        <v>1842</v>
      </c>
      <c r="N1845">
        <f>MAX('World Hubbert'!$N$17*(1-(M1845/'World Hubbert'!$N$18))*M1845,0)</f>
        <v>0</v>
      </c>
      <c r="O1845">
        <f t="shared" si="180"/>
        <v>0</v>
      </c>
      <c r="P1845">
        <f t="shared" si="181"/>
        <v>2100.9710439404557</v>
      </c>
      <c r="Q1845">
        <f t="shared" si="179"/>
        <v>2100</v>
      </c>
      <c r="R1845" s="25">
        <f t="shared" si="177"/>
        <v>0</v>
      </c>
      <c r="S1845" s="25">
        <f t="shared" si="178"/>
        <v>0</v>
      </c>
      <c r="W1845">
        <f>IF(AND(P1845&gt;='World Hubbert'!$N$9,P1844&lt;'World Hubbert'!$N$9),'Data 1'!M1845,0)</f>
        <v>0</v>
      </c>
      <c r="X1845">
        <f>IF(AND(P1845&gt;='World Hubbert'!$P$9,P1844&lt;'World Hubbert'!$P$9),'Data 1'!M1845,0)</f>
        <v>0</v>
      </c>
    </row>
    <row r="1846" spans="13:24">
      <c r="M1846">
        <f t="shared" si="176"/>
        <v>1843</v>
      </c>
      <c r="N1846">
        <f>MAX('World Hubbert'!$N$17*(1-(M1846/'World Hubbert'!$N$18))*M1846,0)</f>
        <v>0</v>
      </c>
      <c r="O1846">
        <f t="shared" si="180"/>
        <v>0</v>
      </c>
      <c r="P1846">
        <f t="shared" si="181"/>
        <v>2100.9710439404557</v>
      </c>
      <c r="Q1846">
        <f t="shared" si="179"/>
        <v>2100</v>
      </c>
      <c r="R1846" s="25">
        <f t="shared" si="177"/>
        <v>0</v>
      </c>
      <c r="S1846" s="25">
        <f t="shared" si="178"/>
        <v>0</v>
      </c>
      <c r="W1846">
        <f>IF(AND(P1846&gt;='World Hubbert'!$N$9,P1845&lt;'World Hubbert'!$N$9),'Data 1'!M1846,0)</f>
        <v>0</v>
      </c>
      <c r="X1846">
        <f>IF(AND(P1846&gt;='World Hubbert'!$P$9,P1845&lt;'World Hubbert'!$P$9),'Data 1'!M1846,0)</f>
        <v>0</v>
      </c>
    </row>
    <row r="1847" spans="13:24">
      <c r="M1847">
        <f t="shared" ref="M1847:M1910" si="182">M1846+1</f>
        <v>1844</v>
      </c>
      <c r="N1847">
        <f>MAX('World Hubbert'!$N$17*(1-(M1847/'World Hubbert'!$N$18))*M1847,0)</f>
        <v>0</v>
      </c>
      <c r="O1847">
        <f t="shared" si="180"/>
        <v>0</v>
      </c>
      <c r="P1847">
        <f t="shared" si="181"/>
        <v>2100.9710439404557</v>
      </c>
      <c r="Q1847">
        <f t="shared" si="179"/>
        <v>2100</v>
      </c>
      <c r="R1847" s="25">
        <f t="shared" ref="R1847:R1910" si="183">IF(N1847&gt;0,N1847*1000,0)</f>
        <v>0</v>
      </c>
      <c r="S1847" s="25">
        <f t="shared" ref="S1847:S1910" si="184">IF(R1847=$T$6,Q1847,0)</f>
        <v>0</v>
      </c>
      <c r="W1847">
        <f>IF(AND(P1847&gt;='World Hubbert'!$N$9,P1846&lt;'World Hubbert'!$N$9),'Data 1'!M1847,0)</f>
        <v>0</v>
      </c>
      <c r="X1847">
        <f>IF(AND(P1847&gt;='World Hubbert'!$P$9,P1846&lt;'World Hubbert'!$P$9),'Data 1'!M1847,0)</f>
        <v>0</v>
      </c>
    </row>
    <row r="1848" spans="13:24">
      <c r="M1848">
        <f t="shared" si="182"/>
        <v>1845</v>
      </c>
      <c r="N1848">
        <f>MAX('World Hubbert'!$N$17*(1-(M1848/'World Hubbert'!$N$18))*M1848,0)</f>
        <v>0</v>
      </c>
      <c r="O1848">
        <f t="shared" si="180"/>
        <v>0</v>
      </c>
      <c r="P1848">
        <f t="shared" si="181"/>
        <v>2100.9710439404557</v>
      </c>
      <c r="Q1848">
        <f t="shared" si="179"/>
        <v>2100</v>
      </c>
      <c r="R1848" s="25">
        <f t="shared" si="183"/>
        <v>0</v>
      </c>
      <c r="S1848" s="25">
        <f t="shared" si="184"/>
        <v>0</v>
      </c>
      <c r="W1848">
        <f>IF(AND(P1848&gt;='World Hubbert'!$N$9,P1847&lt;'World Hubbert'!$N$9),'Data 1'!M1848,0)</f>
        <v>0</v>
      </c>
      <c r="X1848">
        <f>IF(AND(P1848&gt;='World Hubbert'!$P$9,P1847&lt;'World Hubbert'!$P$9),'Data 1'!M1848,0)</f>
        <v>0</v>
      </c>
    </row>
    <row r="1849" spans="13:24">
      <c r="M1849">
        <f t="shared" si="182"/>
        <v>1846</v>
      </c>
      <c r="N1849">
        <f>MAX('World Hubbert'!$N$17*(1-(M1849/'World Hubbert'!$N$18))*M1849,0)</f>
        <v>0</v>
      </c>
      <c r="O1849">
        <f t="shared" si="180"/>
        <v>0</v>
      </c>
      <c r="P1849">
        <f t="shared" si="181"/>
        <v>2100.9710439404557</v>
      </c>
      <c r="Q1849">
        <f t="shared" si="179"/>
        <v>2100</v>
      </c>
      <c r="R1849" s="25">
        <f t="shared" si="183"/>
        <v>0</v>
      </c>
      <c r="S1849" s="25">
        <f t="shared" si="184"/>
        <v>0</v>
      </c>
      <c r="W1849">
        <f>IF(AND(P1849&gt;='World Hubbert'!$N$9,P1848&lt;'World Hubbert'!$N$9),'Data 1'!M1849,0)</f>
        <v>0</v>
      </c>
      <c r="X1849">
        <f>IF(AND(P1849&gt;='World Hubbert'!$P$9,P1848&lt;'World Hubbert'!$P$9),'Data 1'!M1849,0)</f>
        <v>0</v>
      </c>
    </row>
    <row r="1850" spans="13:24">
      <c r="M1850">
        <f t="shared" si="182"/>
        <v>1847</v>
      </c>
      <c r="N1850">
        <f>MAX('World Hubbert'!$N$17*(1-(M1850/'World Hubbert'!$N$18))*M1850,0)</f>
        <v>0</v>
      </c>
      <c r="O1850">
        <f t="shared" si="180"/>
        <v>0</v>
      </c>
      <c r="P1850">
        <f t="shared" si="181"/>
        <v>2100.9710439404557</v>
      </c>
      <c r="Q1850">
        <f t="shared" si="179"/>
        <v>2100</v>
      </c>
      <c r="R1850" s="25">
        <f t="shared" si="183"/>
        <v>0</v>
      </c>
      <c r="S1850" s="25">
        <f t="shared" si="184"/>
        <v>0</v>
      </c>
      <c r="W1850">
        <f>IF(AND(P1850&gt;='World Hubbert'!$N$9,P1849&lt;'World Hubbert'!$N$9),'Data 1'!M1850,0)</f>
        <v>0</v>
      </c>
      <c r="X1850">
        <f>IF(AND(P1850&gt;='World Hubbert'!$P$9,P1849&lt;'World Hubbert'!$P$9),'Data 1'!M1850,0)</f>
        <v>0</v>
      </c>
    </row>
    <row r="1851" spans="13:24">
      <c r="M1851">
        <f t="shared" si="182"/>
        <v>1848</v>
      </c>
      <c r="N1851">
        <f>MAX('World Hubbert'!$N$17*(1-(M1851/'World Hubbert'!$N$18))*M1851,0)</f>
        <v>0</v>
      </c>
      <c r="O1851">
        <f t="shared" si="180"/>
        <v>0</v>
      </c>
      <c r="P1851">
        <f t="shared" si="181"/>
        <v>2100.9710439404557</v>
      </c>
      <c r="Q1851">
        <f t="shared" si="179"/>
        <v>2100</v>
      </c>
      <c r="R1851" s="25">
        <f t="shared" si="183"/>
        <v>0</v>
      </c>
      <c r="S1851" s="25">
        <f t="shared" si="184"/>
        <v>0</v>
      </c>
      <c r="W1851">
        <f>IF(AND(P1851&gt;='World Hubbert'!$N$9,P1850&lt;'World Hubbert'!$N$9),'Data 1'!M1851,0)</f>
        <v>0</v>
      </c>
      <c r="X1851">
        <f>IF(AND(P1851&gt;='World Hubbert'!$P$9,P1850&lt;'World Hubbert'!$P$9),'Data 1'!M1851,0)</f>
        <v>0</v>
      </c>
    </row>
    <row r="1852" spans="13:24">
      <c r="M1852">
        <f t="shared" si="182"/>
        <v>1849</v>
      </c>
      <c r="N1852">
        <f>MAX('World Hubbert'!$N$17*(1-(M1852/'World Hubbert'!$N$18))*M1852,0)</f>
        <v>0</v>
      </c>
      <c r="O1852">
        <f t="shared" si="180"/>
        <v>0</v>
      </c>
      <c r="P1852">
        <f t="shared" si="181"/>
        <v>2100.9710439404557</v>
      </c>
      <c r="Q1852">
        <f t="shared" si="179"/>
        <v>2100</v>
      </c>
      <c r="R1852" s="25">
        <f t="shared" si="183"/>
        <v>0</v>
      </c>
      <c r="S1852" s="25">
        <f t="shared" si="184"/>
        <v>0</v>
      </c>
      <c r="W1852">
        <f>IF(AND(P1852&gt;='World Hubbert'!$N$9,P1851&lt;'World Hubbert'!$N$9),'Data 1'!M1852,0)</f>
        <v>0</v>
      </c>
      <c r="X1852">
        <f>IF(AND(P1852&gt;='World Hubbert'!$P$9,P1851&lt;'World Hubbert'!$P$9),'Data 1'!M1852,0)</f>
        <v>0</v>
      </c>
    </row>
    <row r="1853" spans="13:24">
      <c r="M1853">
        <f t="shared" si="182"/>
        <v>1850</v>
      </c>
      <c r="N1853">
        <f>MAX('World Hubbert'!$N$17*(1-(M1853/'World Hubbert'!$N$18))*M1853,0)</f>
        <v>0</v>
      </c>
      <c r="O1853">
        <f t="shared" si="180"/>
        <v>0</v>
      </c>
      <c r="P1853">
        <f t="shared" si="181"/>
        <v>2100.9710439404557</v>
      </c>
      <c r="Q1853">
        <f t="shared" si="179"/>
        <v>2100</v>
      </c>
      <c r="R1853" s="25">
        <f t="shared" si="183"/>
        <v>0</v>
      </c>
      <c r="S1853" s="25">
        <f t="shared" si="184"/>
        <v>0</v>
      </c>
      <c r="W1853">
        <f>IF(AND(P1853&gt;='World Hubbert'!$N$9,P1852&lt;'World Hubbert'!$N$9),'Data 1'!M1853,0)</f>
        <v>0</v>
      </c>
      <c r="X1853">
        <f>IF(AND(P1853&gt;='World Hubbert'!$P$9,P1852&lt;'World Hubbert'!$P$9),'Data 1'!M1853,0)</f>
        <v>0</v>
      </c>
    </row>
    <row r="1854" spans="13:24">
      <c r="M1854">
        <f t="shared" si="182"/>
        <v>1851</v>
      </c>
      <c r="N1854">
        <f>MAX('World Hubbert'!$N$17*(1-(M1854/'World Hubbert'!$N$18))*M1854,0)</f>
        <v>0</v>
      </c>
      <c r="O1854">
        <f t="shared" si="180"/>
        <v>0</v>
      </c>
      <c r="P1854">
        <f t="shared" si="181"/>
        <v>2100.9710439404557</v>
      </c>
      <c r="Q1854">
        <f t="shared" si="179"/>
        <v>2100</v>
      </c>
      <c r="R1854" s="25">
        <f t="shared" si="183"/>
        <v>0</v>
      </c>
      <c r="S1854" s="25">
        <f t="shared" si="184"/>
        <v>0</v>
      </c>
      <c r="W1854">
        <f>IF(AND(P1854&gt;='World Hubbert'!$N$9,P1853&lt;'World Hubbert'!$N$9),'Data 1'!M1854,0)</f>
        <v>0</v>
      </c>
      <c r="X1854">
        <f>IF(AND(P1854&gt;='World Hubbert'!$P$9,P1853&lt;'World Hubbert'!$P$9),'Data 1'!M1854,0)</f>
        <v>0</v>
      </c>
    </row>
    <row r="1855" spans="13:24">
      <c r="M1855">
        <f t="shared" si="182"/>
        <v>1852</v>
      </c>
      <c r="N1855">
        <f>MAX('World Hubbert'!$N$17*(1-(M1855/'World Hubbert'!$N$18))*M1855,0)</f>
        <v>0</v>
      </c>
      <c r="O1855">
        <f t="shared" si="180"/>
        <v>0</v>
      </c>
      <c r="P1855">
        <f t="shared" si="181"/>
        <v>2100.9710439404557</v>
      </c>
      <c r="Q1855">
        <f t="shared" si="179"/>
        <v>2100</v>
      </c>
      <c r="R1855" s="25">
        <f t="shared" si="183"/>
        <v>0</v>
      </c>
      <c r="S1855" s="25">
        <f t="shared" si="184"/>
        <v>0</v>
      </c>
      <c r="W1855">
        <f>IF(AND(P1855&gt;='World Hubbert'!$N$9,P1854&lt;'World Hubbert'!$N$9),'Data 1'!M1855,0)</f>
        <v>0</v>
      </c>
      <c r="X1855">
        <f>IF(AND(P1855&gt;='World Hubbert'!$P$9,P1854&lt;'World Hubbert'!$P$9),'Data 1'!M1855,0)</f>
        <v>0</v>
      </c>
    </row>
    <row r="1856" spans="13:24">
      <c r="M1856">
        <f t="shared" si="182"/>
        <v>1853</v>
      </c>
      <c r="N1856">
        <f>MAX('World Hubbert'!$N$17*(1-(M1856/'World Hubbert'!$N$18))*M1856,0)</f>
        <v>0</v>
      </c>
      <c r="O1856">
        <f t="shared" si="180"/>
        <v>0</v>
      </c>
      <c r="P1856">
        <f t="shared" si="181"/>
        <v>2100.9710439404557</v>
      </c>
      <c r="Q1856">
        <f t="shared" si="179"/>
        <v>2100</v>
      </c>
      <c r="R1856" s="25">
        <f t="shared" si="183"/>
        <v>0</v>
      </c>
      <c r="S1856" s="25">
        <f t="shared" si="184"/>
        <v>0</v>
      </c>
      <c r="W1856">
        <f>IF(AND(P1856&gt;='World Hubbert'!$N$9,P1855&lt;'World Hubbert'!$N$9),'Data 1'!M1856,0)</f>
        <v>0</v>
      </c>
      <c r="X1856">
        <f>IF(AND(P1856&gt;='World Hubbert'!$P$9,P1855&lt;'World Hubbert'!$P$9),'Data 1'!M1856,0)</f>
        <v>0</v>
      </c>
    </row>
    <row r="1857" spans="13:24">
      <c r="M1857">
        <f t="shared" si="182"/>
        <v>1854</v>
      </c>
      <c r="N1857">
        <f>MAX('World Hubbert'!$N$17*(1-(M1857/'World Hubbert'!$N$18))*M1857,0)</f>
        <v>0</v>
      </c>
      <c r="O1857">
        <f t="shared" si="180"/>
        <v>0</v>
      </c>
      <c r="P1857">
        <f t="shared" si="181"/>
        <v>2100.9710439404557</v>
      </c>
      <c r="Q1857">
        <f t="shared" si="179"/>
        <v>2100</v>
      </c>
      <c r="R1857" s="25">
        <f t="shared" si="183"/>
        <v>0</v>
      </c>
      <c r="S1857" s="25">
        <f t="shared" si="184"/>
        <v>0</v>
      </c>
      <c r="W1857">
        <f>IF(AND(P1857&gt;='World Hubbert'!$N$9,P1856&lt;'World Hubbert'!$N$9),'Data 1'!M1857,0)</f>
        <v>0</v>
      </c>
      <c r="X1857">
        <f>IF(AND(P1857&gt;='World Hubbert'!$P$9,P1856&lt;'World Hubbert'!$P$9),'Data 1'!M1857,0)</f>
        <v>0</v>
      </c>
    </row>
    <row r="1858" spans="13:24">
      <c r="M1858">
        <f t="shared" si="182"/>
        <v>1855</v>
      </c>
      <c r="N1858">
        <f>MAX('World Hubbert'!$N$17*(1-(M1858/'World Hubbert'!$N$18))*M1858,0)</f>
        <v>0</v>
      </c>
      <c r="O1858">
        <f t="shared" si="180"/>
        <v>0</v>
      </c>
      <c r="P1858">
        <f t="shared" si="181"/>
        <v>2100.9710439404557</v>
      </c>
      <c r="Q1858">
        <f t="shared" si="179"/>
        <v>2100</v>
      </c>
      <c r="R1858" s="25">
        <f t="shared" si="183"/>
        <v>0</v>
      </c>
      <c r="S1858" s="25">
        <f t="shared" si="184"/>
        <v>0</v>
      </c>
      <c r="W1858">
        <f>IF(AND(P1858&gt;='World Hubbert'!$N$9,P1857&lt;'World Hubbert'!$N$9),'Data 1'!M1858,0)</f>
        <v>0</v>
      </c>
      <c r="X1858">
        <f>IF(AND(P1858&gt;='World Hubbert'!$P$9,P1857&lt;'World Hubbert'!$P$9),'Data 1'!M1858,0)</f>
        <v>0</v>
      </c>
    </row>
    <row r="1859" spans="13:24">
      <c r="M1859">
        <f t="shared" si="182"/>
        <v>1856</v>
      </c>
      <c r="N1859">
        <f>MAX('World Hubbert'!$N$17*(1-(M1859/'World Hubbert'!$N$18))*M1859,0)</f>
        <v>0</v>
      </c>
      <c r="O1859">
        <f t="shared" si="180"/>
        <v>0</v>
      </c>
      <c r="P1859">
        <f t="shared" si="181"/>
        <v>2100.9710439404557</v>
      </c>
      <c r="Q1859">
        <f t="shared" si="179"/>
        <v>2100</v>
      </c>
      <c r="R1859" s="25">
        <f t="shared" si="183"/>
        <v>0</v>
      </c>
      <c r="S1859" s="25">
        <f t="shared" si="184"/>
        <v>0</v>
      </c>
      <c r="W1859">
        <f>IF(AND(P1859&gt;='World Hubbert'!$N$9,P1858&lt;'World Hubbert'!$N$9),'Data 1'!M1859,0)</f>
        <v>0</v>
      </c>
      <c r="X1859">
        <f>IF(AND(P1859&gt;='World Hubbert'!$P$9,P1858&lt;'World Hubbert'!$P$9),'Data 1'!M1859,0)</f>
        <v>0</v>
      </c>
    </row>
    <row r="1860" spans="13:24">
      <c r="M1860">
        <f t="shared" si="182"/>
        <v>1857</v>
      </c>
      <c r="N1860">
        <f>MAX('World Hubbert'!$N$17*(1-(M1860/'World Hubbert'!$N$18))*M1860,0)</f>
        <v>0</v>
      </c>
      <c r="O1860">
        <f t="shared" si="180"/>
        <v>0</v>
      </c>
      <c r="P1860">
        <f t="shared" si="181"/>
        <v>2100.9710439404557</v>
      </c>
      <c r="Q1860">
        <f t="shared" si="179"/>
        <v>2100</v>
      </c>
      <c r="R1860" s="25">
        <f t="shared" si="183"/>
        <v>0</v>
      </c>
      <c r="S1860" s="25">
        <f t="shared" si="184"/>
        <v>0</v>
      </c>
      <c r="W1860">
        <f>IF(AND(P1860&gt;='World Hubbert'!$N$9,P1859&lt;'World Hubbert'!$N$9),'Data 1'!M1860,0)</f>
        <v>0</v>
      </c>
      <c r="X1860">
        <f>IF(AND(P1860&gt;='World Hubbert'!$P$9,P1859&lt;'World Hubbert'!$P$9),'Data 1'!M1860,0)</f>
        <v>0</v>
      </c>
    </row>
    <row r="1861" spans="13:24">
      <c r="M1861">
        <f t="shared" si="182"/>
        <v>1858</v>
      </c>
      <c r="N1861">
        <f>MAX('World Hubbert'!$N$17*(1-(M1861/'World Hubbert'!$N$18))*M1861,0)</f>
        <v>0</v>
      </c>
      <c r="O1861">
        <f t="shared" si="180"/>
        <v>0</v>
      </c>
      <c r="P1861">
        <f t="shared" si="181"/>
        <v>2100.9710439404557</v>
      </c>
      <c r="Q1861">
        <f t="shared" ref="Q1861:Q1924" si="185">INT(P1861)</f>
        <v>2100</v>
      </c>
      <c r="R1861" s="25">
        <f t="shared" si="183"/>
        <v>0</v>
      </c>
      <c r="S1861" s="25">
        <f t="shared" si="184"/>
        <v>0</v>
      </c>
      <c r="W1861">
        <f>IF(AND(P1861&gt;='World Hubbert'!$N$9,P1860&lt;'World Hubbert'!$N$9),'Data 1'!M1861,0)</f>
        <v>0</v>
      </c>
      <c r="X1861">
        <f>IF(AND(P1861&gt;='World Hubbert'!$P$9,P1860&lt;'World Hubbert'!$P$9),'Data 1'!M1861,0)</f>
        <v>0</v>
      </c>
    </row>
    <row r="1862" spans="13:24">
      <c r="M1862">
        <f t="shared" si="182"/>
        <v>1859</v>
      </c>
      <c r="N1862">
        <f>MAX('World Hubbert'!$N$17*(1-(M1862/'World Hubbert'!$N$18))*M1862,0)</f>
        <v>0</v>
      </c>
      <c r="O1862">
        <f t="shared" si="180"/>
        <v>0</v>
      </c>
      <c r="P1862">
        <f t="shared" si="181"/>
        <v>2100.9710439404557</v>
      </c>
      <c r="Q1862">
        <f t="shared" si="185"/>
        <v>2100</v>
      </c>
      <c r="R1862" s="25">
        <f t="shared" si="183"/>
        <v>0</v>
      </c>
      <c r="S1862" s="25">
        <f t="shared" si="184"/>
        <v>0</v>
      </c>
      <c r="W1862">
        <f>IF(AND(P1862&gt;='World Hubbert'!$N$9,P1861&lt;'World Hubbert'!$N$9),'Data 1'!M1862,0)</f>
        <v>0</v>
      </c>
      <c r="X1862">
        <f>IF(AND(P1862&gt;='World Hubbert'!$P$9,P1861&lt;'World Hubbert'!$P$9),'Data 1'!M1862,0)</f>
        <v>0</v>
      </c>
    </row>
    <row r="1863" spans="13:24">
      <c r="M1863">
        <f t="shared" si="182"/>
        <v>1860</v>
      </c>
      <c r="N1863">
        <f>MAX('World Hubbert'!$N$17*(1-(M1863/'World Hubbert'!$N$18))*M1863,0)</f>
        <v>0</v>
      </c>
      <c r="O1863">
        <f t="shared" si="180"/>
        <v>0</v>
      </c>
      <c r="P1863">
        <f t="shared" si="181"/>
        <v>2100.9710439404557</v>
      </c>
      <c r="Q1863">
        <f t="shared" si="185"/>
        <v>2100</v>
      </c>
      <c r="R1863" s="25">
        <f t="shared" si="183"/>
        <v>0</v>
      </c>
      <c r="S1863" s="25">
        <f t="shared" si="184"/>
        <v>0</v>
      </c>
      <c r="W1863">
        <f>IF(AND(P1863&gt;='World Hubbert'!$N$9,P1862&lt;'World Hubbert'!$N$9),'Data 1'!M1863,0)</f>
        <v>0</v>
      </c>
      <c r="X1863">
        <f>IF(AND(P1863&gt;='World Hubbert'!$P$9,P1862&lt;'World Hubbert'!$P$9),'Data 1'!M1863,0)</f>
        <v>0</v>
      </c>
    </row>
    <row r="1864" spans="13:24">
      <c r="M1864">
        <f t="shared" si="182"/>
        <v>1861</v>
      </c>
      <c r="N1864">
        <f>MAX('World Hubbert'!$N$17*(1-(M1864/'World Hubbert'!$N$18))*M1864,0)</f>
        <v>0</v>
      </c>
      <c r="O1864">
        <f t="shared" si="180"/>
        <v>0</v>
      </c>
      <c r="P1864">
        <f t="shared" si="181"/>
        <v>2100.9710439404557</v>
      </c>
      <c r="Q1864">
        <f t="shared" si="185"/>
        <v>2100</v>
      </c>
      <c r="R1864" s="25">
        <f t="shared" si="183"/>
        <v>0</v>
      </c>
      <c r="S1864" s="25">
        <f t="shared" si="184"/>
        <v>0</v>
      </c>
      <c r="W1864">
        <f>IF(AND(P1864&gt;='World Hubbert'!$N$9,P1863&lt;'World Hubbert'!$N$9),'Data 1'!M1864,0)</f>
        <v>0</v>
      </c>
      <c r="X1864">
        <f>IF(AND(P1864&gt;='World Hubbert'!$P$9,P1863&lt;'World Hubbert'!$P$9),'Data 1'!M1864,0)</f>
        <v>0</v>
      </c>
    </row>
    <row r="1865" spans="13:24">
      <c r="M1865">
        <f t="shared" si="182"/>
        <v>1862</v>
      </c>
      <c r="N1865">
        <f>MAX('World Hubbert'!$N$17*(1-(M1865/'World Hubbert'!$N$18))*M1865,0)</f>
        <v>0</v>
      </c>
      <c r="O1865">
        <f t="shared" si="180"/>
        <v>0</v>
      </c>
      <c r="P1865">
        <f t="shared" si="181"/>
        <v>2100.9710439404557</v>
      </c>
      <c r="Q1865">
        <f t="shared" si="185"/>
        <v>2100</v>
      </c>
      <c r="R1865" s="25">
        <f t="shared" si="183"/>
        <v>0</v>
      </c>
      <c r="S1865" s="25">
        <f t="shared" si="184"/>
        <v>0</v>
      </c>
      <c r="W1865">
        <f>IF(AND(P1865&gt;='World Hubbert'!$N$9,P1864&lt;'World Hubbert'!$N$9),'Data 1'!M1865,0)</f>
        <v>0</v>
      </c>
      <c r="X1865">
        <f>IF(AND(P1865&gt;='World Hubbert'!$P$9,P1864&lt;'World Hubbert'!$P$9),'Data 1'!M1865,0)</f>
        <v>0</v>
      </c>
    </row>
    <row r="1866" spans="13:24">
      <c r="M1866">
        <f t="shared" si="182"/>
        <v>1863</v>
      </c>
      <c r="N1866">
        <f>MAX('World Hubbert'!$N$17*(1-(M1866/'World Hubbert'!$N$18))*M1866,0)</f>
        <v>0</v>
      </c>
      <c r="O1866">
        <f t="shared" si="180"/>
        <v>0</v>
      </c>
      <c r="P1866">
        <f t="shared" si="181"/>
        <v>2100.9710439404557</v>
      </c>
      <c r="Q1866">
        <f t="shared" si="185"/>
        <v>2100</v>
      </c>
      <c r="R1866" s="25">
        <f t="shared" si="183"/>
        <v>0</v>
      </c>
      <c r="S1866" s="25">
        <f t="shared" si="184"/>
        <v>0</v>
      </c>
      <c r="W1866">
        <f>IF(AND(P1866&gt;='World Hubbert'!$N$9,P1865&lt;'World Hubbert'!$N$9),'Data 1'!M1866,0)</f>
        <v>0</v>
      </c>
      <c r="X1866">
        <f>IF(AND(P1866&gt;='World Hubbert'!$P$9,P1865&lt;'World Hubbert'!$P$9),'Data 1'!M1866,0)</f>
        <v>0</v>
      </c>
    </row>
    <row r="1867" spans="13:24">
      <c r="M1867">
        <f t="shared" si="182"/>
        <v>1864</v>
      </c>
      <c r="N1867">
        <f>MAX('World Hubbert'!$N$17*(1-(M1867/'World Hubbert'!$N$18))*M1867,0)</f>
        <v>0</v>
      </c>
      <c r="O1867">
        <f t="shared" si="180"/>
        <v>0</v>
      </c>
      <c r="P1867">
        <f t="shared" si="181"/>
        <v>2100.9710439404557</v>
      </c>
      <c r="Q1867">
        <f t="shared" si="185"/>
        <v>2100</v>
      </c>
      <c r="R1867" s="25">
        <f t="shared" si="183"/>
        <v>0</v>
      </c>
      <c r="S1867" s="25">
        <f t="shared" si="184"/>
        <v>0</v>
      </c>
      <c r="W1867">
        <f>IF(AND(P1867&gt;='World Hubbert'!$N$9,P1866&lt;'World Hubbert'!$N$9),'Data 1'!M1867,0)</f>
        <v>0</v>
      </c>
      <c r="X1867">
        <f>IF(AND(P1867&gt;='World Hubbert'!$P$9,P1866&lt;'World Hubbert'!$P$9),'Data 1'!M1867,0)</f>
        <v>0</v>
      </c>
    </row>
    <row r="1868" spans="13:24">
      <c r="M1868">
        <f t="shared" si="182"/>
        <v>1865</v>
      </c>
      <c r="N1868">
        <f>MAX('World Hubbert'!$N$17*(1-(M1868/'World Hubbert'!$N$18))*M1868,0)</f>
        <v>0</v>
      </c>
      <c r="O1868">
        <f t="shared" si="180"/>
        <v>0</v>
      </c>
      <c r="P1868">
        <f t="shared" si="181"/>
        <v>2100.9710439404557</v>
      </c>
      <c r="Q1868">
        <f t="shared" si="185"/>
        <v>2100</v>
      </c>
      <c r="R1868" s="25">
        <f t="shared" si="183"/>
        <v>0</v>
      </c>
      <c r="S1868" s="25">
        <f t="shared" si="184"/>
        <v>0</v>
      </c>
      <c r="W1868">
        <f>IF(AND(P1868&gt;='World Hubbert'!$N$9,P1867&lt;'World Hubbert'!$N$9),'Data 1'!M1868,0)</f>
        <v>0</v>
      </c>
      <c r="X1868">
        <f>IF(AND(P1868&gt;='World Hubbert'!$P$9,P1867&lt;'World Hubbert'!$P$9),'Data 1'!M1868,0)</f>
        <v>0</v>
      </c>
    </row>
    <row r="1869" spans="13:24">
      <c r="M1869">
        <f t="shared" si="182"/>
        <v>1866</v>
      </c>
      <c r="N1869">
        <f>MAX('World Hubbert'!$N$17*(1-(M1869/'World Hubbert'!$N$18))*M1869,0)</f>
        <v>0</v>
      </c>
      <c r="O1869">
        <f t="shared" si="180"/>
        <v>0</v>
      </c>
      <c r="P1869">
        <f t="shared" si="181"/>
        <v>2100.9710439404557</v>
      </c>
      <c r="Q1869">
        <f t="shared" si="185"/>
        <v>2100</v>
      </c>
      <c r="R1869" s="25">
        <f t="shared" si="183"/>
        <v>0</v>
      </c>
      <c r="S1869" s="25">
        <f t="shared" si="184"/>
        <v>0</v>
      </c>
      <c r="W1869">
        <f>IF(AND(P1869&gt;='World Hubbert'!$N$9,P1868&lt;'World Hubbert'!$N$9),'Data 1'!M1869,0)</f>
        <v>0</v>
      </c>
      <c r="X1869">
        <f>IF(AND(P1869&gt;='World Hubbert'!$P$9,P1868&lt;'World Hubbert'!$P$9),'Data 1'!M1869,0)</f>
        <v>0</v>
      </c>
    </row>
    <row r="1870" spans="13:24">
      <c r="M1870">
        <f t="shared" si="182"/>
        <v>1867</v>
      </c>
      <c r="N1870">
        <f>MAX('World Hubbert'!$N$17*(1-(M1870/'World Hubbert'!$N$18))*M1870,0)</f>
        <v>0</v>
      </c>
      <c r="O1870">
        <f t="shared" si="180"/>
        <v>0</v>
      </c>
      <c r="P1870">
        <f t="shared" si="181"/>
        <v>2100.9710439404557</v>
      </c>
      <c r="Q1870">
        <f t="shared" si="185"/>
        <v>2100</v>
      </c>
      <c r="R1870" s="25">
        <f t="shared" si="183"/>
        <v>0</v>
      </c>
      <c r="S1870" s="25">
        <f t="shared" si="184"/>
        <v>0</v>
      </c>
      <c r="W1870">
        <f>IF(AND(P1870&gt;='World Hubbert'!$N$9,P1869&lt;'World Hubbert'!$N$9),'Data 1'!M1870,0)</f>
        <v>0</v>
      </c>
      <c r="X1870">
        <f>IF(AND(P1870&gt;='World Hubbert'!$P$9,P1869&lt;'World Hubbert'!$P$9),'Data 1'!M1870,0)</f>
        <v>0</v>
      </c>
    </row>
    <row r="1871" spans="13:24">
      <c r="M1871">
        <f t="shared" si="182"/>
        <v>1868</v>
      </c>
      <c r="N1871">
        <f>MAX('World Hubbert'!$N$17*(1-(M1871/'World Hubbert'!$N$18))*M1871,0)</f>
        <v>0</v>
      </c>
      <c r="O1871">
        <f t="shared" si="180"/>
        <v>0</v>
      </c>
      <c r="P1871">
        <f t="shared" si="181"/>
        <v>2100.9710439404557</v>
      </c>
      <c r="Q1871">
        <f t="shared" si="185"/>
        <v>2100</v>
      </c>
      <c r="R1871" s="25">
        <f t="shared" si="183"/>
        <v>0</v>
      </c>
      <c r="S1871" s="25">
        <f t="shared" si="184"/>
        <v>0</v>
      </c>
      <c r="W1871">
        <f>IF(AND(P1871&gt;='World Hubbert'!$N$9,P1870&lt;'World Hubbert'!$N$9),'Data 1'!M1871,0)</f>
        <v>0</v>
      </c>
      <c r="X1871">
        <f>IF(AND(P1871&gt;='World Hubbert'!$P$9,P1870&lt;'World Hubbert'!$P$9),'Data 1'!M1871,0)</f>
        <v>0</v>
      </c>
    </row>
    <row r="1872" spans="13:24">
      <c r="M1872">
        <f t="shared" si="182"/>
        <v>1869</v>
      </c>
      <c r="N1872">
        <f>MAX('World Hubbert'!$N$17*(1-(M1872/'World Hubbert'!$N$18))*M1872,0)</f>
        <v>0</v>
      </c>
      <c r="O1872">
        <f t="shared" si="180"/>
        <v>0</v>
      </c>
      <c r="P1872">
        <f t="shared" si="181"/>
        <v>2100.9710439404557</v>
      </c>
      <c r="Q1872">
        <f t="shared" si="185"/>
        <v>2100</v>
      </c>
      <c r="R1872" s="25">
        <f t="shared" si="183"/>
        <v>0</v>
      </c>
      <c r="S1872" s="25">
        <f t="shared" si="184"/>
        <v>0</v>
      </c>
      <c r="W1872">
        <f>IF(AND(P1872&gt;='World Hubbert'!$N$9,P1871&lt;'World Hubbert'!$N$9),'Data 1'!M1872,0)</f>
        <v>0</v>
      </c>
      <c r="X1872">
        <f>IF(AND(P1872&gt;='World Hubbert'!$P$9,P1871&lt;'World Hubbert'!$P$9),'Data 1'!M1872,0)</f>
        <v>0</v>
      </c>
    </row>
    <row r="1873" spans="13:24">
      <c r="M1873">
        <f t="shared" si="182"/>
        <v>1870</v>
      </c>
      <c r="N1873">
        <f>MAX('World Hubbert'!$N$17*(1-(M1873/'World Hubbert'!$N$18))*M1873,0)</f>
        <v>0</v>
      </c>
      <c r="O1873">
        <f t="shared" si="180"/>
        <v>0</v>
      </c>
      <c r="P1873">
        <f t="shared" si="181"/>
        <v>2100.9710439404557</v>
      </c>
      <c r="Q1873">
        <f t="shared" si="185"/>
        <v>2100</v>
      </c>
      <c r="R1873" s="25">
        <f t="shared" si="183"/>
        <v>0</v>
      </c>
      <c r="S1873" s="25">
        <f t="shared" si="184"/>
        <v>0</v>
      </c>
      <c r="W1873">
        <f>IF(AND(P1873&gt;='World Hubbert'!$N$9,P1872&lt;'World Hubbert'!$N$9),'Data 1'!M1873,0)</f>
        <v>0</v>
      </c>
      <c r="X1873">
        <f>IF(AND(P1873&gt;='World Hubbert'!$P$9,P1872&lt;'World Hubbert'!$P$9),'Data 1'!M1873,0)</f>
        <v>0</v>
      </c>
    </row>
    <row r="1874" spans="13:24">
      <c r="M1874">
        <f t="shared" si="182"/>
        <v>1871</v>
      </c>
      <c r="N1874">
        <f>MAX('World Hubbert'!$N$17*(1-(M1874/'World Hubbert'!$N$18))*M1874,0)</f>
        <v>0</v>
      </c>
      <c r="O1874">
        <f t="shared" si="180"/>
        <v>0</v>
      </c>
      <c r="P1874">
        <f t="shared" si="181"/>
        <v>2100.9710439404557</v>
      </c>
      <c r="Q1874">
        <f t="shared" si="185"/>
        <v>2100</v>
      </c>
      <c r="R1874" s="25">
        <f t="shared" si="183"/>
        <v>0</v>
      </c>
      <c r="S1874" s="25">
        <f t="shared" si="184"/>
        <v>0</v>
      </c>
      <c r="W1874">
        <f>IF(AND(P1874&gt;='World Hubbert'!$N$9,P1873&lt;'World Hubbert'!$N$9),'Data 1'!M1874,0)</f>
        <v>0</v>
      </c>
      <c r="X1874">
        <f>IF(AND(P1874&gt;='World Hubbert'!$P$9,P1873&lt;'World Hubbert'!$P$9),'Data 1'!M1874,0)</f>
        <v>0</v>
      </c>
    </row>
    <row r="1875" spans="13:24">
      <c r="M1875">
        <f t="shared" si="182"/>
        <v>1872</v>
      </c>
      <c r="N1875">
        <f>MAX('World Hubbert'!$N$17*(1-(M1875/'World Hubbert'!$N$18))*M1875,0)</f>
        <v>0</v>
      </c>
      <c r="O1875">
        <f t="shared" si="180"/>
        <v>0</v>
      </c>
      <c r="P1875">
        <f t="shared" si="181"/>
        <v>2100.9710439404557</v>
      </c>
      <c r="Q1875">
        <f t="shared" si="185"/>
        <v>2100</v>
      </c>
      <c r="R1875" s="25">
        <f t="shared" si="183"/>
        <v>0</v>
      </c>
      <c r="S1875" s="25">
        <f t="shared" si="184"/>
        <v>0</v>
      </c>
      <c r="W1875">
        <f>IF(AND(P1875&gt;='World Hubbert'!$N$9,P1874&lt;'World Hubbert'!$N$9),'Data 1'!M1875,0)</f>
        <v>0</v>
      </c>
      <c r="X1875">
        <f>IF(AND(P1875&gt;='World Hubbert'!$P$9,P1874&lt;'World Hubbert'!$P$9),'Data 1'!M1875,0)</f>
        <v>0</v>
      </c>
    </row>
    <row r="1876" spans="13:24">
      <c r="M1876">
        <f t="shared" si="182"/>
        <v>1873</v>
      </c>
      <c r="N1876">
        <f>MAX('World Hubbert'!$N$17*(1-(M1876/'World Hubbert'!$N$18))*M1876,0)</f>
        <v>0</v>
      </c>
      <c r="O1876">
        <f t="shared" si="180"/>
        <v>0</v>
      </c>
      <c r="P1876">
        <f t="shared" si="181"/>
        <v>2100.9710439404557</v>
      </c>
      <c r="Q1876">
        <f t="shared" si="185"/>
        <v>2100</v>
      </c>
      <c r="R1876" s="25">
        <f t="shared" si="183"/>
        <v>0</v>
      </c>
      <c r="S1876" s="25">
        <f t="shared" si="184"/>
        <v>0</v>
      </c>
      <c r="W1876">
        <f>IF(AND(P1876&gt;='World Hubbert'!$N$9,P1875&lt;'World Hubbert'!$N$9),'Data 1'!M1876,0)</f>
        <v>0</v>
      </c>
      <c r="X1876">
        <f>IF(AND(P1876&gt;='World Hubbert'!$P$9,P1875&lt;'World Hubbert'!$P$9),'Data 1'!M1876,0)</f>
        <v>0</v>
      </c>
    </row>
    <row r="1877" spans="13:24">
      <c r="M1877">
        <f t="shared" si="182"/>
        <v>1874</v>
      </c>
      <c r="N1877">
        <f>MAX('World Hubbert'!$N$17*(1-(M1877/'World Hubbert'!$N$18))*M1877,0)</f>
        <v>0</v>
      </c>
      <c r="O1877">
        <f t="shared" ref="O1877:O1940" si="186">IF(N1877&gt;0,1/N1877,0)</f>
        <v>0</v>
      </c>
      <c r="P1877">
        <f t="shared" ref="P1877:P1940" si="187">P1876+O1877</f>
        <v>2100.9710439404557</v>
      </c>
      <c r="Q1877">
        <f t="shared" si="185"/>
        <v>2100</v>
      </c>
      <c r="R1877" s="25">
        <f t="shared" si="183"/>
        <v>0</v>
      </c>
      <c r="S1877" s="25">
        <f t="shared" si="184"/>
        <v>0</v>
      </c>
      <c r="W1877">
        <f>IF(AND(P1877&gt;='World Hubbert'!$N$9,P1876&lt;'World Hubbert'!$N$9),'Data 1'!M1877,0)</f>
        <v>0</v>
      </c>
      <c r="X1877">
        <f>IF(AND(P1877&gt;='World Hubbert'!$P$9,P1876&lt;'World Hubbert'!$P$9),'Data 1'!M1877,0)</f>
        <v>0</v>
      </c>
    </row>
    <row r="1878" spans="13:24">
      <c r="M1878">
        <f t="shared" si="182"/>
        <v>1875</v>
      </c>
      <c r="N1878">
        <f>MAX('World Hubbert'!$N$17*(1-(M1878/'World Hubbert'!$N$18))*M1878,0)</f>
        <v>0</v>
      </c>
      <c r="O1878">
        <f t="shared" si="186"/>
        <v>0</v>
      </c>
      <c r="P1878">
        <f t="shared" si="187"/>
        <v>2100.9710439404557</v>
      </c>
      <c r="Q1878">
        <f t="shared" si="185"/>
        <v>2100</v>
      </c>
      <c r="R1878" s="25">
        <f t="shared" si="183"/>
        <v>0</v>
      </c>
      <c r="S1878" s="25">
        <f t="shared" si="184"/>
        <v>0</v>
      </c>
      <c r="W1878">
        <f>IF(AND(P1878&gt;='World Hubbert'!$N$9,P1877&lt;'World Hubbert'!$N$9),'Data 1'!M1878,0)</f>
        <v>0</v>
      </c>
      <c r="X1878">
        <f>IF(AND(P1878&gt;='World Hubbert'!$P$9,P1877&lt;'World Hubbert'!$P$9),'Data 1'!M1878,0)</f>
        <v>0</v>
      </c>
    </row>
    <row r="1879" spans="13:24">
      <c r="M1879">
        <f t="shared" si="182"/>
        <v>1876</v>
      </c>
      <c r="N1879">
        <f>MAX('World Hubbert'!$N$17*(1-(M1879/'World Hubbert'!$N$18))*M1879,0)</f>
        <v>0</v>
      </c>
      <c r="O1879">
        <f t="shared" si="186"/>
        <v>0</v>
      </c>
      <c r="P1879">
        <f t="shared" si="187"/>
        <v>2100.9710439404557</v>
      </c>
      <c r="Q1879">
        <f t="shared" si="185"/>
        <v>2100</v>
      </c>
      <c r="R1879" s="25">
        <f t="shared" si="183"/>
        <v>0</v>
      </c>
      <c r="S1879" s="25">
        <f t="shared" si="184"/>
        <v>0</v>
      </c>
      <c r="W1879">
        <f>IF(AND(P1879&gt;='World Hubbert'!$N$9,P1878&lt;'World Hubbert'!$N$9),'Data 1'!M1879,0)</f>
        <v>0</v>
      </c>
      <c r="X1879">
        <f>IF(AND(P1879&gt;='World Hubbert'!$P$9,P1878&lt;'World Hubbert'!$P$9),'Data 1'!M1879,0)</f>
        <v>0</v>
      </c>
    </row>
    <row r="1880" spans="13:24">
      <c r="M1880">
        <f t="shared" si="182"/>
        <v>1877</v>
      </c>
      <c r="N1880">
        <f>MAX('World Hubbert'!$N$17*(1-(M1880/'World Hubbert'!$N$18))*M1880,0)</f>
        <v>0</v>
      </c>
      <c r="O1880">
        <f t="shared" si="186"/>
        <v>0</v>
      </c>
      <c r="P1880">
        <f t="shared" si="187"/>
        <v>2100.9710439404557</v>
      </c>
      <c r="Q1880">
        <f t="shared" si="185"/>
        <v>2100</v>
      </c>
      <c r="R1880" s="25">
        <f t="shared" si="183"/>
        <v>0</v>
      </c>
      <c r="S1880" s="25">
        <f t="shared" si="184"/>
        <v>0</v>
      </c>
      <c r="W1880">
        <f>IF(AND(P1880&gt;='World Hubbert'!$N$9,P1879&lt;'World Hubbert'!$N$9),'Data 1'!M1880,0)</f>
        <v>0</v>
      </c>
      <c r="X1880">
        <f>IF(AND(P1880&gt;='World Hubbert'!$P$9,P1879&lt;'World Hubbert'!$P$9),'Data 1'!M1880,0)</f>
        <v>0</v>
      </c>
    </row>
    <row r="1881" spans="13:24">
      <c r="M1881">
        <f t="shared" si="182"/>
        <v>1878</v>
      </c>
      <c r="N1881">
        <f>MAX('World Hubbert'!$N$17*(1-(M1881/'World Hubbert'!$N$18))*M1881,0)</f>
        <v>0</v>
      </c>
      <c r="O1881">
        <f t="shared" si="186"/>
        <v>0</v>
      </c>
      <c r="P1881">
        <f t="shared" si="187"/>
        <v>2100.9710439404557</v>
      </c>
      <c r="Q1881">
        <f t="shared" si="185"/>
        <v>2100</v>
      </c>
      <c r="R1881" s="25">
        <f t="shared" si="183"/>
        <v>0</v>
      </c>
      <c r="S1881" s="25">
        <f t="shared" si="184"/>
        <v>0</v>
      </c>
      <c r="W1881">
        <f>IF(AND(P1881&gt;='World Hubbert'!$N$9,P1880&lt;'World Hubbert'!$N$9),'Data 1'!M1881,0)</f>
        <v>0</v>
      </c>
      <c r="X1881">
        <f>IF(AND(P1881&gt;='World Hubbert'!$P$9,P1880&lt;'World Hubbert'!$P$9),'Data 1'!M1881,0)</f>
        <v>0</v>
      </c>
    </row>
    <row r="1882" spans="13:24">
      <c r="M1882">
        <f t="shared" si="182"/>
        <v>1879</v>
      </c>
      <c r="N1882">
        <f>MAX('World Hubbert'!$N$17*(1-(M1882/'World Hubbert'!$N$18))*M1882,0)</f>
        <v>0</v>
      </c>
      <c r="O1882">
        <f t="shared" si="186"/>
        <v>0</v>
      </c>
      <c r="P1882">
        <f t="shared" si="187"/>
        <v>2100.9710439404557</v>
      </c>
      <c r="Q1882">
        <f t="shared" si="185"/>
        <v>2100</v>
      </c>
      <c r="R1882" s="25">
        <f t="shared" si="183"/>
        <v>0</v>
      </c>
      <c r="S1882" s="25">
        <f t="shared" si="184"/>
        <v>0</v>
      </c>
      <c r="W1882">
        <f>IF(AND(P1882&gt;='World Hubbert'!$N$9,P1881&lt;'World Hubbert'!$N$9),'Data 1'!M1882,0)</f>
        <v>0</v>
      </c>
      <c r="X1882">
        <f>IF(AND(P1882&gt;='World Hubbert'!$P$9,P1881&lt;'World Hubbert'!$P$9),'Data 1'!M1882,0)</f>
        <v>0</v>
      </c>
    </row>
    <row r="1883" spans="13:24">
      <c r="M1883">
        <f t="shared" si="182"/>
        <v>1880</v>
      </c>
      <c r="N1883">
        <f>MAX('World Hubbert'!$N$17*(1-(M1883/'World Hubbert'!$N$18))*M1883,0)</f>
        <v>0</v>
      </c>
      <c r="O1883">
        <f t="shared" si="186"/>
        <v>0</v>
      </c>
      <c r="P1883">
        <f t="shared" si="187"/>
        <v>2100.9710439404557</v>
      </c>
      <c r="Q1883">
        <f t="shared" si="185"/>
        <v>2100</v>
      </c>
      <c r="R1883" s="25">
        <f t="shared" si="183"/>
        <v>0</v>
      </c>
      <c r="S1883" s="25">
        <f t="shared" si="184"/>
        <v>0</v>
      </c>
      <c r="W1883">
        <f>IF(AND(P1883&gt;='World Hubbert'!$N$9,P1882&lt;'World Hubbert'!$N$9),'Data 1'!M1883,0)</f>
        <v>0</v>
      </c>
      <c r="X1883">
        <f>IF(AND(P1883&gt;='World Hubbert'!$P$9,P1882&lt;'World Hubbert'!$P$9),'Data 1'!M1883,0)</f>
        <v>0</v>
      </c>
    </row>
    <row r="1884" spans="13:24">
      <c r="M1884">
        <f t="shared" si="182"/>
        <v>1881</v>
      </c>
      <c r="N1884">
        <f>MAX('World Hubbert'!$N$17*(1-(M1884/'World Hubbert'!$N$18))*M1884,0)</f>
        <v>0</v>
      </c>
      <c r="O1884">
        <f t="shared" si="186"/>
        <v>0</v>
      </c>
      <c r="P1884">
        <f t="shared" si="187"/>
        <v>2100.9710439404557</v>
      </c>
      <c r="Q1884">
        <f t="shared" si="185"/>
        <v>2100</v>
      </c>
      <c r="R1884" s="25">
        <f t="shared" si="183"/>
        <v>0</v>
      </c>
      <c r="S1884" s="25">
        <f t="shared" si="184"/>
        <v>0</v>
      </c>
      <c r="W1884">
        <f>IF(AND(P1884&gt;='World Hubbert'!$N$9,P1883&lt;'World Hubbert'!$N$9),'Data 1'!M1884,0)</f>
        <v>0</v>
      </c>
      <c r="X1884">
        <f>IF(AND(P1884&gt;='World Hubbert'!$P$9,P1883&lt;'World Hubbert'!$P$9),'Data 1'!M1884,0)</f>
        <v>0</v>
      </c>
    </row>
    <row r="1885" spans="13:24">
      <c r="M1885">
        <f t="shared" si="182"/>
        <v>1882</v>
      </c>
      <c r="N1885">
        <f>MAX('World Hubbert'!$N$17*(1-(M1885/'World Hubbert'!$N$18))*M1885,0)</f>
        <v>0</v>
      </c>
      <c r="O1885">
        <f t="shared" si="186"/>
        <v>0</v>
      </c>
      <c r="P1885">
        <f t="shared" si="187"/>
        <v>2100.9710439404557</v>
      </c>
      <c r="Q1885">
        <f t="shared" si="185"/>
        <v>2100</v>
      </c>
      <c r="R1885" s="25">
        <f t="shared" si="183"/>
        <v>0</v>
      </c>
      <c r="S1885" s="25">
        <f t="shared" si="184"/>
        <v>0</v>
      </c>
      <c r="W1885">
        <f>IF(AND(P1885&gt;='World Hubbert'!$N$9,P1884&lt;'World Hubbert'!$N$9),'Data 1'!M1885,0)</f>
        <v>0</v>
      </c>
      <c r="X1885">
        <f>IF(AND(P1885&gt;='World Hubbert'!$P$9,P1884&lt;'World Hubbert'!$P$9),'Data 1'!M1885,0)</f>
        <v>0</v>
      </c>
    </row>
    <row r="1886" spans="13:24">
      <c r="M1886">
        <f t="shared" si="182"/>
        <v>1883</v>
      </c>
      <c r="N1886">
        <f>MAX('World Hubbert'!$N$17*(1-(M1886/'World Hubbert'!$N$18))*M1886,0)</f>
        <v>0</v>
      </c>
      <c r="O1886">
        <f t="shared" si="186"/>
        <v>0</v>
      </c>
      <c r="P1886">
        <f t="shared" si="187"/>
        <v>2100.9710439404557</v>
      </c>
      <c r="Q1886">
        <f t="shared" si="185"/>
        <v>2100</v>
      </c>
      <c r="R1886" s="25">
        <f t="shared" si="183"/>
        <v>0</v>
      </c>
      <c r="S1886" s="25">
        <f t="shared" si="184"/>
        <v>0</v>
      </c>
      <c r="W1886">
        <f>IF(AND(P1886&gt;='World Hubbert'!$N$9,P1885&lt;'World Hubbert'!$N$9),'Data 1'!M1886,0)</f>
        <v>0</v>
      </c>
      <c r="X1886">
        <f>IF(AND(P1886&gt;='World Hubbert'!$P$9,P1885&lt;'World Hubbert'!$P$9),'Data 1'!M1886,0)</f>
        <v>0</v>
      </c>
    </row>
    <row r="1887" spans="13:24">
      <c r="M1887">
        <f t="shared" si="182"/>
        <v>1884</v>
      </c>
      <c r="N1887">
        <f>MAX('World Hubbert'!$N$17*(1-(M1887/'World Hubbert'!$N$18))*M1887,0)</f>
        <v>0</v>
      </c>
      <c r="O1887">
        <f t="shared" si="186"/>
        <v>0</v>
      </c>
      <c r="P1887">
        <f t="shared" si="187"/>
        <v>2100.9710439404557</v>
      </c>
      <c r="Q1887">
        <f t="shared" si="185"/>
        <v>2100</v>
      </c>
      <c r="R1887" s="25">
        <f t="shared" si="183"/>
        <v>0</v>
      </c>
      <c r="S1887" s="25">
        <f t="shared" si="184"/>
        <v>0</v>
      </c>
      <c r="W1887">
        <f>IF(AND(P1887&gt;='World Hubbert'!$N$9,P1886&lt;'World Hubbert'!$N$9),'Data 1'!M1887,0)</f>
        <v>0</v>
      </c>
      <c r="X1887">
        <f>IF(AND(P1887&gt;='World Hubbert'!$P$9,P1886&lt;'World Hubbert'!$P$9),'Data 1'!M1887,0)</f>
        <v>0</v>
      </c>
    </row>
    <row r="1888" spans="13:24">
      <c r="M1888">
        <f t="shared" si="182"/>
        <v>1885</v>
      </c>
      <c r="N1888">
        <f>MAX('World Hubbert'!$N$17*(1-(M1888/'World Hubbert'!$N$18))*M1888,0)</f>
        <v>0</v>
      </c>
      <c r="O1888">
        <f t="shared" si="186"/>
        <v>0</v>
      </c>
      <c r="P1888">
        <f t="shared" si="187"/>
        <v>2100.9710439404557</v>
      </c>
      <c r="Q1888">
        <f t="shared" si="185"/>
        <v>2100</v>
      </c>
      <c r="R1888" s="25">
        <f t="shared" si="183"/>
        <v>0</v>
      </c>
      <c r="S1888" s="25">
        <f t="shared" si="184"/>
        <v>0</v>
      </c>
      <c r="W1888">
        <f>IF(AND(P1888&gt;='World Hubbert'!$N$9,P1887&lt;'World Hubbert'!$N$9),'Data 1'!M1888,0)</f>
        <v>0</v>
      </c>
      <c r="X1888">
        <f>IF(AND(P1888&gt;='World Hubbert'!$P$9,P1887&lt;'World Hubbert'!$P$9),'Data 1'!M1888,0)</f>
        <v>0</v>
      </c>
    </row>
    <row r="1889" spans="13:24">
      <c r="M1889">
        <f t="shared" si="182"/>
        <v>1886</v>
      </c>
      <c r="N1889">
        <f>MAX('World Hubbert'!$N$17*(1-(M1889/'World Hubbert'!$N$18))*M1889,0)</f>
        <v>0</v>
      </c>
      <c r="O1889">
        <f t="shared" si="186"/>
        <v>0</v>
      </c>
      <c r="P1889">
        <f t="shared" si="187"/>
        <v>2100.9710439404557</v>
      </c>
      <c r="Q1889">
        <f t="shared" si="185"/>
        <v>2100</v>
      </c>
      <c r="R1889" s="25">
        <f t="shared" si="183"/>
        <v>0</v>
      </c>
      <c r="S1889" s="25">
        <f t="shared" si="184"/>
        <v>0</v>
      </c>
      <c r="W1889">
        <f>IF(AND(P1889&gt;='World Hubbert'!$N$9,P1888&lt;'World Hubbert'!$N$9),'Data 1'!M1889,0)</f>
        <v>0</v>
      </c>
      <c r="X1889">
        <f>IF(AND(P1889&gt;='World Hubbert'!$P$9,P1888&lt;'World Hubbert'!$P$9),'Data 1'!M1889,0)</f>
        <v>0</v>
      </c>
    </row>
    <row r="1890" spans="13:24">
      <c r="M1890">
        <f t="shared" si="182"/>
        <v>1887</v>
      </c>
      <c r="N1890">
        <f>MAX('World Hubbert'!$N$17*(1-(M1890/'World Hubbert'!$N$18))*M1890,0)</f>
        <v>0</v>
      </c>
      <c r="O1890">
        <f t="shared" si="186"/>
        <v>0</v>
      </c>
      <c r="P1890">
        <f t="shared" si="187"/>
        <v>2100.9710439404557</v>
      </c>
      <c r="Q1890">
        <f t="shared" si="185"/>
        <v>2100</v>
      </c>
      <c r="R1890" s="25">
        <f t="shared" si="183"/>
        <v>0</v>
      </c>
      <c r="S1890" s="25">
        <f t="shared" si="184"/>
        <v>0</v>
      </c>
      <c r="W1890">
        <f>IF(AND(P1890&gt;='World Hubbert'!$N$9,P1889&lt;'World Hubbert'!$N$9),'Data 1'!M1890,0)</f>
        <v>0</v>
      </c>
      <c r="X1890">
        <f>IF(AND(P1890&gt;='World Hubbert'!$P$9,P1889&lt;'World Hubbert'!$P$9),'Data 1'!M1890,0)</f>
        <v>0</v>
      </c>
    </row>
    <row r="1891" spans="13:24">
      <c r="M1891">
        <f t="shared" si="182"/>
        <v>1888</v>
      </c>
      <c r="N1891">
        <f>MAX('World Hubbert'!$N$17*(1-(M1891/'World Hubbert'!$N$18))*M1891,0)</f>
        <v>0</v>
      </c>
      <c r="O1891">
        <f t="shared" si="186"/>
        <v>0</v>
      </c>
      <c r="P1891">
        <f t="shared" si="187"/>
        <v>2100.9710439404557</v>
      </c>
      <c r="Q1891">
        <f t="shared" si="185"/>
        <v>2100</v>
      </c>
      <c r="R1891" s="25">
        <f t="shared" si="183"/>
        <v>0</v>
      </c>
      <c r="S1891" s="25">
        <f t="shared" si="184"/>
        <v>0</v>
      </c>
      <c r="W1891">
        <f>IF(AND(P1891&gt;='World Hubbert'!$N$9,P1890&lt;'World Hubbert'!$N$9),'Data 1'!M1891,0)</f>
        <v>0</v>
      </c>
      <c r="X1891">
        <f>IF(AND(P1891&gt;='World Hubbert'!$P$9,P1890&lt;'World Hubbert'!$P$9),'Data 1'!M1891,0)</f>
        <v>0</v>
      </c>
    </row>
    <row r="1892" spans="13:24">
      <c r="M1892">
        <f t="shared" si="182"/>
        <v>1889</v>
      </c>
      <c r="N1892">
        <f>MAX('World Hubbert'!$N$17*(1-(M1892/'World Hubbert'!$N$18))*M1892,0)</f>
        <v>0</v>
      </c>
      <c r="O1892">
        <f t="shared" si="186"/>
        <v>0</v>
      </c>
      <c r="P1892">
        <f t="shared" si="187"/>
        <v>2100.9710439404557</v>
      </c>
      <c r="Q1892">
        <f t="shared" si="185"/>
        <v>2100</v>
      </c>
      <c r="R1892" s="25">
        <f t="shared" si="183"/>
        <v>0</v>
      </c>
      <c r="S1892" s="25">
        <f t="shared" si="184"/>
        <v>0</v>
      </c>
      <c r="W1892">
        <f>IF(AND(P1892&gt;='World Hubbert'!$N$9,P1891&lt;'World Hubbert'!$N$9),'Data 1'!M1892,0)</f>
        <v>0</v>
      </c>
      <c r="X1892">
        <f>IF(AND(P1892&gt;='World Hubbert'!$P$9,P1891&lt;'World Hubbert'!$P$9),'Data 1'!M1892,0)</f>
        <v>0</v>
      </c>
    </row>
    <row r="1893" spans="13:24">
      <c r="M1893">
        <f t="shared" si="182"/>
        <v>1890</v>
      </c>
      <c r="N1893">
        <f>MAX('World Hubbert'!$N$17*(1-(M1893/'World Hubbert'!$N$18))*M1893,0)</f>
        <v>0</v>
      </c>
      <c r="O1893">
        <f t="shared" si="186"/>
        <v>0</v>
      </c>
      <c r="P1893">
        <f t="shared" si="187"/>
        <v>2100.9710439404557</v>
      </c>
      <c r="Q1893">
        <f t="shared" si="185"/>
        <v>2100</v>
      </c>
      <c r="R1893" s="25">
        <f t="shared" si="183"/>
        <v>0</v>
      </c>
      <c r="S1893" s="25">
        <f t="shared" si="184"/>
        <v>0</v>
      </c>
      <c r="W1893">
        <f>IF(AND(P1893&gt;='World Hubbert'!$N$9,P1892&lt;'World Hubbert'!$N$9),'Data 1'!M1893,0)</f>
        <v>0</v>
      </c>
      <c r="X1893">
        <f>IF(AND(P1893&gt;='World Hubbert'!$P$9,P1892&lt;'World Hubbert'!$P$9),'Data 1'!M1893,0)</f>
        <v>0</v>
      </c>
    </row>
    <row r="1894" spans="13:24">
      <c r="M1894">
        <f t="shared" si="182"/>
        <v>1891</v>
      </c>
      <c r="N1894">
        <f>MAX('World Hubbert'!$N$17*(1-(M1894/'World Hubbert'!$N$18))*M1894,0)</f>
        <v>0</v>
      </c>
      <c r="O1894">
        <f t="shared" si="186"/>
        <v>0</v>
      </c>
      <c r="P1894">
        <f t="shared" si="187"/>
        <v>2100.9710439404557</v>
      </c>
      <c r="Q1894">
        <f t="shared" si="185"/>
        <v>2100</v>
      </c>
      <c r="R1894" s="25">
        <f t="shared" si="183"/>
        <v>0</v>
      </c>
      <c r="S1894" s="25">
        <f t="shared" si="184"/>
        <v>0</v>
      </c>
      <c r="W1894">
        <f>IF(AND(P1894&gt;='World Hubbert'!$N$9,P1893&lt;'World Hubbert'!$N$9),'Data 1'!M1894,0)</f>
        <v>0</v>
      </c>
      <c r="X1894">
        <f>IF(AND(P1894&gt;='World Hubbert'!$P$9,P1893&lt;'World Hubbert'!$P$9),'Data 1'!M1894,0)</f>
        <v>0</v>
      </c>
    </row>
    <row r="1895" spans="13:24">
      <c r="M1895">
        <f t="shared" si="182"/>
        <v>1892</v>
      </c>
      <c r="N1895">
        <f>MAX('World Hubbert'!$N$17*(1-(M1895/'World Hubbert'!$N$18))*M1895,0)</f>
        <v>0</v>
      </c>
      <c r="O1895">
        <f t="shared" si="186"/>
        <v>0</v>
      </c>
      <c r="P1895">
        <f t="shared" si="187"/>
        <v>2100.9710439404557</v>
      </c>
      <c r="Q1895">
        <f t="shared" si="185"/>
        <v>2100</v>
      </c>
      <c r="R1895" s="25">
        <f t="shared" si="183"/>
        <v>0</v>
      </c>
      <c r="S1895" s="25">
        <f t="shared" si="184"/>
        <v>0</v>
      </c>
      <c r="W1895">
        <f>IF(AND(P1895&gt;='World Hubbert'!$N$9,P1894&lt;'World Hubbert'!$N$9),'Data 1'!M1895,0)</f>
        <v>0</v>
      </c>
      <c r="X1895">
        <f>IF(AND(P1895&gt;='World Hubbert'!$P$9,P1894&lt;'World Hubbert'!$P$9),'Data 1'!M1895,0)</f>
        <v>0</v>
      </c>
    </row>
    <row r="1896" spans="13:24">
      <c r="M1896">
        <f t="shared" si="182"/>
        <v>1893</v>
      </c>
      <c r="N1896">
        <f>MAX('World Hubbert'!$N$17*(1-(M1896/'World Hubbert'!$N$18))*M1896,0)</f>
        <v>0</v>
      </c>
      <c r="O1896">
        <f t="shared" si="186"/>
        <v>0</v>
      </c>
      <c r="P1896">
        <f t="shared" si="187"/>
        <v>2100.9710439404557</v>
      </c>
      <c r="Q1896">
        <f t="shared" si="185"/>
        <v>2100</v>
      </c>
      <c r="R1896" s="25">
        <f t="shared" si="183"/>
        <v>0</v>
      </c>
      <c r="S1896" s="25">
        <f t="shared" si="184"/>
        <v>0</v>
      </c>
      <c r="W1896">
        <f>IF(AND(P1896&gt;='World Hubbert'!$N$9,P1895&lt;'World Hubbert'!$N$9),'Data 1'!M1896,0)</f>
        <v>0</v>
      </c>
      <c r="X1896">
        <f>IF(AND(P1896&gt;='World Hubbert'!$P$9,P1895&lt;'World Hubbert'!$P$9),'Data 1'!M1896,0)</f>
        <v>0</v>
      </c>
    </row>
    <row r="1897" spans="13:24">
      <c r="M1897">
        <f t="shared" si="182"/>
        <v>1894</v>
      </c>
      <c r="N1897">
        <f>MAX('World Hubbert'!$N$17*(1-(M1897/'World Hubbert'!$N$18))*M1897,0)</f>
        <v>0</v>
      </c>
      <c r="O1897">
        <f t="shared" si="186"/>
        <v>0</v>
      </c>
      <c r="P1897">
        <f t="shared" si="187"/>
        <v>2100.9710439404557</v>
      </c>
      <c r="Q1897">
        <f t="shared" si="185"/>
        <v>2100</v>
      </c>
      <c r="R1897" s="25">
        <f t="shared" si="183"/>
        <v>0</v>
      </c>
      <c r="S1897" s="25">
        <f t="shared" si="184"/>
        <v>0</v>
      </c>
      <c r="W1897">
        <f>IF(AND(P1897&gt;='World Hubbert'!$N$9,P1896&lt;'World Hubbert'!$N$9),'Data 1'!M1897,0)</f>
        <v>0</v>
      </c>
      <c r="X1897">
        <f>IF(AND(P1897&gt;='World Hubbert'!$P$9,P1896&lt;'World Hubbert'!$P$9),'Data 1'!M1897,0)</f>
        <v>0</v>
      </c>
    </row>
    <row r="1898" spans="13:24">
      <c r="M1898">
        <f t="shared" si="182"/>
        <v>1895</v>
      </c>
      <c r="N1898">
        <f>MAX('World Hubbert'!$N$17*(1-(M1898/'World Hubbert'!$N$18))*M1898,0)</f>
        <v>0</v>
      </c>
      <c r="O1898">
        <f t="shared" si="186"/>
        <v>0</v>
      </c>
      <c r="P1898">
        <f t="shared" si="187"/>
        <v>2100.9710439404557</v>
      </c>
      <c r="Q1898">
        <f t="shared" si="185"/>
        <v>2100</v>
      </c>
      <c r="R1898" s="25">
        <f t="shared" si="183"/>
        <v>0</v>
      </c>
      <c r="S1898" s="25">
        <f t="shared" si="184"/>
        <v>0</v>
      </c>
      <c r="W1898">
        <f>IF(AND(P1898&gt;='World Hubbert'!$N$9,P1897&lt;'World Hubbert'!$N$9),'Data 1'!M1898,0)</f>
        <v>0</v>
      </c>
      <c r="X1898">
        <f>IF(AND(P1898&gt;='World Hubbert'!$P$9,P1897&lt;'World Hubbert'!$P$9),'Data 1'!M1898,0)</f>
        <v>0</v>
      </c>
    </row>
    <row r="1899" spans="13:24">
      <c r="M1899">
        <f t="shared" si="182"/>
        <v>1896</v>
      </c>
      <c r="N1899">
        <f>MAX('World Hubbert'!$N$17*(1-(M1899/'World Hubbert'!$N$18))*M1899,0)</f>
        <v>0</v>
      </c>
      <c r="O1899">
        <f t="shared" si="186"/>
        <v>0</v>
      </c>
      <c r="P1899">
        <f t="shared" si="187"/>
        <v>2100.9710439404557</v>
      </c>
      <c r="Q1899">
        <f t="shared" si="185"/>
        <v>2100</v>
      </c>
      <c r="R1899" s="25">
        <f t="shared" si="183"/>
        <v>0</v>
      </c>
      <c r="S1899" s="25">
        <f t="shared" si="184"/>
        <v>0</v>
      </c>
      <c r="W1899">
        <f>IF(AND(P1899&gt;='World Hubbert'!$N$9,P1898&lt;'World Hubbert'!$N$9),'Data 1'!M1899,0)</f>
        <v>0</v>
      </c>
      <c r="X1899">
        <f>IF(AND(P1899&gt;='World Hubbert'!$P$9,P1898&lt;'World Hubbert'!$P$9),'Data 1'!M1899,0)</f>
        <v>0</v>
      </c>
    </row>
    <row r="1900" spans="13:24">
      <c r="M1900">
        <f t="shared" si="182"/>
        <v>1897</v>
      </c>
      <c r="N1900">
        <f>MAX('World Hubbert'!$N$17*(1-(M1900/'World Hubbert'!$N$18))*M1900,0)</f>
        <v>0</v>
      </c>
      <c r="O1900">
        <f t="shared" si="186"/>
        <v>0</v>
      </c>
      <c r="P1900">
        <f t="shared" si="187"/>
        <v>2100.9710439404557</v>
      </c>
      <c r="Q1900">
        <f t="shared" si="185"/>
        <v>2100</v>
      </c>
      <c r="R1900" s="25">
        <f t="shared" si="183"/>
        <v>0</v>
      </c>
      <c r="S1900" s="25">
        <f t="shared" si="184"/>
        <v>0</v>
      </c>
      <c r="W1900">
        <f>IF(AND(P1900&gt;='World Hubbert'!$N$9,P1899&lt;'World Hubbert'!$N$9),'Data 1'!M1900,0)</f>
        <v>0</v>
      </c>
      <c r="X1900">
        <f>IF(AND(P1900&gt;='World Hubbert'!$P$9,P1899&lt;'World Hubbert'!$P$9),'Data 1'!M1900,0)</f>
        <v>0</v>
      </c>
    </row>
    <row r="1901" spans="13:24">
      <c r="M1901">
        <f t="shared" si="182"/>
        <v>1898</v>
      </c>
      <c r="N1901">
        <f>MAX('World Hubbert'!$N$17*(1-(M1901/'World Hubbert'!$N$18))*M1901,0)</f>
        <v>0</v>
      </c>
      <c r="O1901">
        <f t="shared" si="186"/>
        <v>0</v>
      </c>
      <c r="P1901">
        <f t="shared" si="187"/>
        <v>2100.9710439404557</v>
      </c>
      <c r="Q1901">
        <f t="shared" si="185"/>
        <v>2100</v>
      </c>
      <c r="R1901" s="25">
        <f t="shared" si="183"/>
        <v>0</v>
      </c>
      <c r="S1901" s="25">
        <f t="shared" si="184"/>
        <v>0</v>
      </c>
      <c r="W1901">
        <f>IF(AND(P1901&gt;='World Hubbert'!$N$9,P1900&lt;'World Hubbert'!$N$9),'Data 1'!M1901,0)</f>
        <v>0</v>
      </c>
      <c r="X1901">
        <f>IF(AND(P1901&gt;='World Hubbert'!$P$9,P1900&lt;'World Hubbert'!$P$9),'Data 1'!M1901,0)</f>
        <v>0</v>
      </c>
    </row>
    <row r="1902" spans="13:24">
      <c r="M1902">
        <f t="shared" si="182"/>
        <v>1899</v>
      </c>
      <c r="N1902">
        <f>MAX('World Hubbert'!$N$17*(1-(M1902/'World Hubbert'!$N$18))*M1902,0)</f>
        <v>0</v>
      </c>
      <c r="O1902">
        <f t="shared" si="186"/>
        <v>0</v>
      </c>
      <c r="P1902">
        <f t="shared" si="187"/>
        <v>2100.9710439404557</v>
      </c>
      <c r="Q1902">
        <f t="shared" si="185"/>
        <v>2100</v>
      </c>
      <c r="R1902" s="25">
        <f t="shared" si="183"/>
        <v>0</v>
      </c>
      <c r="S1902" s="25">
        <f t="shared" si="184"/>
        <v>0</v>
      </c>
      <c r="W1902">
        <f>IF(AND(P1902&gt;='World Hubbert'!$N$9,P1901&lt;'World Hubbert'!$N$9),'Data 1'!M1902,0)</f>
        <v>0</v>
      </c>
      <c r="X1902">
        <f>IF(AND(P1902&gt;='World Hubbert'!$P$9,P1901&lt;'World Hubbert'!$P$9),'Data 1'!M1902,0)</f>
        <v>0</v>
      </c>
    </row>
    <row r="1903" spans="13:24">
      <c r="M1903">
        <f t="shared" si="182"/>
        <v>1900</v>
      </c>
      <c r="N1903">
        <f>MAX('World Hubbert'!$N$17*(1-(M1903/'World Hubbert'!$N$18))*M1903,0)</f>
        <v>0</v>
      </c>
      <c r="O1903">
        <f t="shared" si="186"/>
        <v>0</v>
      </c>
      <c r="P1903">
        <f t="shared" si="187"/>
        <v>2100.9710439404557</v>
      </c>
      <c r="Q1903">
        <f t="shared" si="185"/>
        <v>2100</v>
      </c>
      <c r="R1903" s="25">
        <f t="shared" si="183"/>
        <v>0</v>
      </c>
      <c r="S1903" s="25">
        <f t="shared" si="184"/>
        <v>0</v>
      </c>
      <c r="W1903">
        <f>IF(AND(P1903&gt;='World Hubbert'!$N$9,P1902&lt;'World Hubbert'!$N$9),'Data 1'!M1903,0)</f>
        <v>0</v>
      </c>
      <c r="X1903">
        <f>IF(AND(P1903&gt;='World Hubbert'!$P$9,P1902&lt;'World Hubbert'!$P$9),'Data 1'!M1903,0)</f>
        <v>0</v>
      </c>
    </row>
    <row r="1904" spans="13:24">
      <c r="M1904">
        <f t="shared" si="182"/>
        <v>1901</v>
      </c>
      <c r="N1904">
        <f>MAX('World Hubbert'!$N$17*(1-(M1904/'World Hubbert'!$N$18))*M1904,0)</f>
        <v>0</v>
      </c>
      <c r="O1904">
        <f t="shared" si="186"/>
        <v>0</v>
      </c>
      <c r="P1904">
        <f t="shared" si="187"/>
        <v>2100.9710439404557</v>
      </c>
      <c r="Q1904">
        <f t="shared" si="185"/>
        <v>2100</v>
      </c>
      <c r="R1904" s="25">
        <f t="shared" si="183"/>
        <v>0</v>
      </c>
      <c r="S1904" s="25">
        <f t="shared" si="184"/>
        <v>0</v>
      </c>
      <c r="W1904">
        <f>IF(AND(P1904&gt;='World Hubbert'!$N$9,P1903&lt;'World Hubbert'!$N$9),'Data 1'!M1904,0)</f>
        <v>0</v>
      </c>
      <c r="X1904">
        <f>IF(AND(P1904&gt;='World Hubbert'!$P$9,P1903&lt;'World Hubbert'!$P$9),'Data 1'!M1904,0)</f>
        <v>0</v>
      </c>
    </row>
    <row r="1905" spans="13:24">
      <c r="M1905">
        <f t="shared" si="182"/>
        <v>1902</v>
      </c>
      <c r="N1905">
        <f>MAX('World Hubbert'!$N$17*(1-(M1905/'World Hubbert'!$N$18))*M1905,0)</f>
        <v>0</v>
      </c>
      <c r="O1905">
        <f t="shared" si="186"/>
        <v>0</v>
      </c>
      <c r="P1905">
        <f t="shared" si="187"/>
        <v>2100.9710439404557</v>
      </c>
      <c r="Q1905">
        <f t="shared" si="185"/>
        <v>2100</v>
      </c>
      <c r="R1905" s="25">
        <f t="shared" si="183"/>
        <v>0</v>
      </c>
      <c r="S1905" s="25">
        <f t="shared" si="184"/>
        <v>0</v>
      </c>
      <c r="W1905">
        <f>IF(AND(P1905&gt;='World Hubbert'!$N$9,P1904&lt;'World Hubbert'!$N$9),'Data 1'!M1905,0)</f>
        <v>0</v>
      </c>
      <c r="X1905">
        <f>IF(AND(P1905&gt;='World Hubbert'!$P$9,P1904&lt;'World Hubbert'!$P$9),'Data 1'!M1905,0)</f>
        <v>0</v>
      </c>
    </row>
    <row r="1906" spans="13:24">
      <c r="M1906">
        <f t="shared" si="182"/>
        <v>1903</v>
      </c>
      <c r="N1906">
        <f>MAX('World Hubbert'!$N$17*(1-(M1906/'World Hubbert'!$N$18))*M1906,0)</f>
        <v>0</v>
      </c>
      <c r="O1906">
        <f t="shared" si="186"/>
        <v>0</v>
      </c>
      <c r="P1906">
        <f t="shared" si="187"/>
        <v>2100.9710439404557</v>
      </c>
      <c r="Q1906">
        <f t="shared" si="185"/>
        <v>2100</v>
      </c>
      <c r="R1906" s="25">
        <f t="shared" si="183"/>
        <v>0</v>
      </c>
      <c r="S1906" s="25">
        <f t="shared" si="184"/>
        <v>0</v>
      </c>
      <c r="W1906">
        <f>IF(AND(P1906&gt;='World Hubbert'!$N$9,P1905&lt;'World Hubbert'!$N$9),'Data 1'!M1906,0)</f>
        <v>0</v>
      </c>
      <c r="X1906">
        <f>IF(AND(P1906&gt;='World Hubbert'!$P$9,P1905&lt;'World Hubbert'!$P$9),'Data 1'!M1906,0)</f>
        <v>0</v>
      </c>
    </row>
    <row r="1907" spans="13:24">
      <c r="M1907">
        <f t="shared" si="182"/>
        <v>1904</v>
      </c>
      <c r="N1907">
        <f>MAX('World Hubbert'!$N$17*(1-(M1907/'World Hubbert'!$N$18))*M1907,0)</f>
        <v>0</v>
      </c>
      <c r="O1907">
        <f t="shared" si="186"/>
        <v>0</v>
      </c>
      <c r="P1907">
        <f t="shared" si="187"/>
        <v>2100.9710439404557</v>
      </c>
      <c r="Q1907">
        <f t="shared" si="185"/>
        <v>2100</v>
      </c>
      <c r="R1907" s="25">
        <f t="shared" si="183"/>
        <v>0</v>
      </c>
      <c r="S1907" s="25">
        <f t="shared" si="184"/>
        <v>0</v>
      </c>
      <c r="W1907">
        <f>IF(AND(P1907&gt;='World Hubbert'!$N$9,P1906&lt;'World Hubbert'!$N$9),'Data 1'!M1907,0)</f>
        <v>0</v>
      </c>
      <c r="X1907">
        <f>IF(AND(P1907&gt;='World Hubbert'!$P$9,P1906&lt;'World Hubbert'!$P$9),'Data 1'!M1907,0)</f>
        <v>0</v>
      </c>
    </row>
    <row r="1908" spans="13:24">
      <c r="M1908">
        <f t="shared" si="182"/>
        <v>1905</v>
      </c>
      <c r="N1908">
        <f>MAX('World Hubbert'!$N$17*(1-(M1908/'World Hubbert'!$N$18))*M1908,0)</f>
        <v>0</v>
      </c>
      <c r="O1908">
        <f t="shared" si="186"/>
        <v>0</v>
      </c>
      <c r="P1908">
        <f t="shared" si="187"/>
        <v>2100.9710439404557</v>
      </c>
      <c r="Q1908">
        <f t="shared" si="185"/>
        <v>2100</v>
      </c>
      <c r="R1908" s="25">
        <f t="shared" si="183"/>
        <v>0</v>
      </c>
      <c r="S1908" s="25">
        <f t="shared" si="184"/>
        <v>0</v>
      </c>
      <c r="W1908">
        <f>IF(AND(P1908&gt;='World Hubbert'!$N$9,P1907&lt;'World Hubbert'!$N$9),'Data 1'!M1908,0)</f>
        <v>0</v>
      </c>
      <c r="X1908">
        <f>IF(AND(P1908&gt;='World Hubbert'!$P$9,P1907&lt;'World Hubbert'!$P$9),'Data 1'!M1908,0)</f>
        <v>0</v>
      </c>
    </row>
    <row r="1909" spans="13:24">
      <c r="M1909">
        <f t="shared" si="182"/>
        <v>1906</v>
      </c>
      <c r="N1909">
        <f>MAX('World Hubbert'!$N$17*(1-(M1909/'World Hubbert'!$N$18))*M1909,0)</f>
        <v>0</v>
      </c>
      <c r="O1909">
        <f t="shared" si="186"/>
        <v>0</v>
      </c>
      <c r="P1909">
        <f t="shared" si="187"/>
        <v>2100.9710439404557</v>
      </c>
      <c r="Q1909">
        <f t="shared" si="185"/>
        <v>2100</v>
      </c>
      <c r="R1909" s="25">
        <f t="shared" si="183"/>
        <v>0</v>
      </c>
      <c r="S1909" s="25">
        <f t="shared" si="184"/>
        <v>0</v>
      </c>
      <c r="W1909">
        <f>IF(AND(P1909&gt;='World Hubbert'!$N$9,P1908&lt;'World Hubbert'!$N$9),'Data 1'!M1909,0)</f>
        <v>0</v>
      </c>
      <c r="X1909">
        <f>IF(AND(P1909&gt;='World Hubbert'!$P$9,P1908&lt;'World Hubbert'!$P$9),'Data 1'!M1909,0)</f>
        <v>0</v>
      </c>
    </row>
    <row r="1910" spans="13:24">
      <c r="M1910">
        <f t="shared" si="182"/>
        <v>1907</v>
      </c>
      <c r="N1910">
        <f>MAX('World Hubbert'!$N$17*(1-(M1910/'World Hubbert'!$N$18))*M1910,0)</f>
        <v>0</v>
      </c>
      <c r="O1910">
        <f t="shared" si="186"/>
        <v>0</v>
      </c>
      <c r="P1910">
        <f t="shared" si="187"/>
        <v>2100.9710439404557</v>
      </c>
      <c r="Q1910">
        <f t="shared" si="185"/>
        <v>2100</v>
      </c>
      <c r="R1910" s="25">
        <f t="shared" si="183"/>
        <v>0</v>
      </c>
      <c r="S1910" s="25">
        <f t="shared" si="184"/>
        <v>0</v>
      </c>
      <c r="W1910">
        <f>IF(AND(P1910&gt;='World Hubbert'!$N$9,P1909&lt;'World Hubbert'!$N$9),'Data 1'!M1910,0)</f>
        <v>0</v>
      </c>
      <c r="X1910">
        <f>IF(AND(P1910&gt;='World Hubbert'!$P$9,P1909&lt;'World Hubbert'!$P$9),'Data 1'!M1910,0)</f>
        <v>0</v>
      </c>
    </row>
    <row r="1911" spans="13:24">
      <c r="M1911">
        <f t="shared" ref="M1911:M1974" si="188">M1910+1</f>
        <v>1908</v>
      </c>
      <c r="N1911">
        <f>MAX('World Hubbert'!$N$17*(1-(M1911/'World Hubbert'!$N$18))*M1911,0)</f>
        <v>0</v>
      </c>
      <c r="O1911">
        <f t="shared" si="186"/>
        <v>0</v>
      </c>
      <c r="P1911">
        <f t="shared" si="187"/>
        <v>2100.9710439404557</v>
      </c>
      <c r="Q1911">
        <f t="shared" si="185"/>
        <v>2100</v>
      </c>
      <c r="R1911" s="25">
        <f t="shared" ref="R1911:R1974" si="189">IF(N1911&gt;0,N1911*1000,0)</f>
        <v>0</v>
      </c>
      <c r="S1911" s="25">
        <f t="shared" ref="S1911:S1974" si="190">IF(R1911=$T$6,Q1911,0)</f>
        <v>0</v>
      </c>
      <c r="W1911">
        <f>IF(AND(P1911&gt;='World Hubbert'!$N$9,P1910&lt;'World Hubbert'!$N$9),'Data 1'!M1911,0)</f>
        <v>0</v>
      </c>
      <c r="X1911">
        <f>IF(AND(P1911&gt;='World Hubbert'!$P$9,P1910&lt;'World Hubbert'!$P$9),'Data 1'!M1911,0)</f>
        <v>0</v>
      </c>
    </row>
    <row r="1912" spans="13:24">
      <c r="M1912">
        <f t="shared" si="188"/>
        <v>1909</v>
      </c>
      <c r="N1912">
        <f>MAX('World Hubbert'!$N$17*(1-(M1912/'World Hubbert'!$N$18))*M1912,0)</f>
        <v>0</v>
      </c>
      <c r="O1912">
        <f t="shared" si="186"/>
        <v>0</v>
      </c>
      <c r="P1912">
        <f t="shared" si="187"/>
        <v>2100.9710439404557</v>
      </c>
      <c r="Q1912">
        <f t="shared" si="185"/>
        <v>2100</v>
      </c>
      <c r="R1912" s="25">
        <f t="shared" si="189"/>
        <v>0</v>
      </c>
      <c r="S1912" s="25">
        <f t="shared" si="190"/>
        <v>0</v>
      </c>
      <c r="W1912">
        <f>IF(AND(P1912&gt;='World Hubbert'!$N$9,P1911&lt;'World Hubbert'!$N$9),'Data 1'!M1912,0)</f>
        <v>0</v>
      </c>
      <c r="X1912">
        <f>IF(AND(P1912&gt;='World Hubbert'!$P$9,P1911&lt;'World Hubbert'!$P$9),'Data 1'!M1912,0)</f>
        <v>0</v>
      </c>
    </row>
    <row r="1913" spans="13:24">
      <c r="M1913">
        <f t="shared" si="188"/>
        <v>1910</v>
      </c>
      <c r="N1913">
        <f>MAX('World Hubbert'!$N$17*(1-(M1913/'World Hubbert'!$N$18))*M1913,0)</f>
        <v>0</v>
      </c>
      <c r="O1913">
        <f t="shared" si="186"/>
        <v>0</v>
      </c>
      <c r="P1913">
        <f t="shared" si="187"/>
        <v>2100.9710439404557</v>
      </c>
      <c r="Q1913">
        <f t="shared" si="185"/>
        <v>2100</v>
      </c>
      <c r="R1913" s="25">
        <f t="shared" si="189"/>
        <v>0</v>
      </c>
      <c r="S1913" s="25">
        <f t="shared" si="190"/>
        <v>0</v>
      </c>
      <c r="W1913">
        <f>IF(AND(P1913&gt;='World Hubbert'!$N$9,P1912&lt;'World Hubbert'!$N$9),'Data 1'!M1913,0)</f>
        <v>0</v>
      </c>
      <c r="X1913">
        <f>IF(AND(P1913&gt;='World Hubbert'!$P$9,P1912&lt;'World Hubbert'!$P$9),'Data 1'!M1913,0)</f>
        <v>0</v>
      </c>
    </row>
    <row r="1914" spans="13:24">
      <c r="M1914">
        <f t="shared" si="188"/>
        <v>1911</v>
      </c>
      <c r="N1914">
        <f>MAX('World Hubbert'!$N$17*(1-(M1914/'World Hubbert'!$N$18))*M1914,0)</f>
        <v>0</v>
      </c>
      <c r="O1914">
        <f t="shared" si="186"/>
        <v>0</v>
      </c>
      <c r="P1914">
        <f t="shared" si="187"/>
        <v>2100.9710439404557</v>
      </c>
      <c r="Q1914">
        <f t="shared" si="185"/>
        <v>2100</v>
      </c>
      <c r="R1914" s="25">
        <f t="shared" si="189"/>
        <v>0</v>
      </c>
      <c r="S1914" s="25">
        <f t="shared" si="190"/>
        <v>0</v>
      </c>
      <c r="W1914">
        <f>IF(AND(P1914&gt;='World Hubbert'!$N$9,P1913&lt;'World Hubbert'!$N$9),'Data 1'!M1914,0)</f>
        <v>0</v>
      </c>
      <c r="X1914">
        <f>IF(AND(P1914&gt;='World Hubbert'!$P$9,P1913&lt;'World Hubbert'!$P$9),'Data 1'!M1914,0)</f>
        <v>0</v>
      </c>
    </row>
    <row r="1915" spans="13:24">
      <c r="M1915">
        <f t="shared" si="188"/>
        <v>1912</v>
      </c>
      <c r="N1915">
        <f>MAX('World Hubbert'!$N$17*(1-(M1915/'World Hubbert'!$N$18))*M1915,0)</f>
        <v>0</v>
      </c>
      <c r="O1915">
        <f t="shared" si="186"/>
        <v>0</v>
      </c>
      <c r="P1915">
        <f t="shared" si="187"/>
        <v>2100.9710439404557</v>
      </c>
      <c r="Q1915">
        <f t="shared" si="185"/>
        <v>2100</v>
      </c>
      <c r="R1915" s="25">
        <f t="shared" si="189"/>
        <v>0</v>
      </c>
      <c r="S1915" s="25">
        <f t="shared" si="190"/>
        <v>0</v>
      </c>
      <c r="W1915">
        <f>IF(AND(P1915&gt;='World Hubbert'!$N$9,P1914&lt;'World Hubbert'!$N$9),'Data 1'!M1915,0)</f>
        <v>0</v>
      </c>
      <c r="X1915">
        <f>IF(AND(P1915&gt;='World Hubbert'!$P$9,P1914&lt;'World Hubbert'!$P$9),'Data 1'!M1915,0)</f>
        <v>0</v>
      </c>
    </row>
    <row r="1916" spans="13:24">
      <c r="M1916">
        <f t="shared" si="188"/>
        <v>1913</v>
      </c>
      <c r="N1916">
        <f>MAX('World Hubbert'!$N$17*(1-(M1916/'World Hubbert'!$N$18))*M1916,0)</f>
        <v>0</v>
      </c>
      <c r="O1916">
        <f t="shared" si="186"/>
        <v>0</v>
      </c>
      <c r="P1916">
        <f t="shared" si="187"/>
        <v>2100.9710439404557</v>
      </c>
      <c r="Q1916">
        <f t="shared" si="185"/>
        <v>2100</v>
      </c>
      <c r="R1916" s="25">
        <f t="shared" si="189"/>
        <v>0</v>
      </c>
      <c r="S1916" s="25">
        <f t="shared" si="190"/>
        <v>0</v>
      </c>
      <c r="W1916">
        <f>IF(AND(P1916&gt;='World Hubbert'!$N$9,P1915&lt;'World Hubbert'!$N$9),'Data 1'!M1916,0)</f>
        <v>0</v>
      </c>
      <c r="X1916">
        <f>IF(AND(P1916&gt;='World Hubbert'!$P$9,P1915&lt;'World Hubbert'!$P$9),'Data 1'!M1916,0)</f>
        <v>0</v>
      </c>
    </row>
    <row r="1917" spans="13:24">
      <c r="M1917">
        <f t="shared" si="188"/>
        <v>1914</v>
      </c>
      <c r="N1917">
        <f>MAX('World Hubbert'!$N$17*(1-(M1917/'World Hubbert'!$N$18))*M1917,0)</f>
        <v>0</v>
      </c>
      <c r="O1917">
        <f t="shared" si="186"/>
        <v>0</v>
      </c>
      <c r="P1917">
        <f t="shared" si="187"/>
        <v>2100.9710439404557</v>
      </c>
      <c r="Q1917">
        <f t="shared" si="185"/>
        <v>2100</v>
      </c>
      <c r="R1917" s="25">
        <f t="shared" si="189"/>
        <v>0</v>
      </c>
      <c r="S1917" s="25">
        <f t="shared" si="190"/>
        <v>0</v>
      </c>
      <c r="W1917">
        <f>IF(AND(P1917&gt;='World Hubbert'!$N$9,P1916&lt;'World Hubbert'!$N$9),'Data 1'!M1917,0)</f>
        <v>0</v>
      </c>
      <c r="X1917">
        <f>IF(AND(P1917&gt;='World Hubbert'!$P$9,P1916&lt;'World Hubbert'!$P$9),'Data 1'!M1917,0)</f>
        <v>0</v>
      </c>
    </row>
    <row r="1918" spans="13:24">
      <c r="M1918">
        <f t="shared" si="188"/>
        <v>1915</v>
      </c>
      <c r="N1918">
        <f>MAX('World Hubbert'!$N$17*(1-(M1918/'World Hubbert'!$N$18))*M1918,0)</f>
        <v>0</v>
      </c>
      <c r="O1918">
        <f t="shared" si="186"/>
        <v>0</v>
      </c>
      <c r="P1918">
        <f t="shared" si="187"/>
        <v>2100.9710439404557</v>
      </c>
      <c r="Q1918">
        <f t="shared" si="185"/>
        <v>2100</v>
      </c>
      <c r="R1918" s="25">
        <f t="shared" si="189"/>
        <v>0</v>
      </c>
      <c r="S1918" s="25">
        <f t="shared" si="190"/>
        <v>0</v>
      </c>
      <c r="W1918">
        <f>IF(AND(P1918&gt;='World Hubbert'!$N$9,P1917&lt;'World Hubbert'!$N$9),'Data 1'!M1918,0)</f>
        <v>0</v>
      </c>
      <c r="X1918">
        <f>IF(AND(P1918&gt;='World Hubbert'!$P$9,P1917&lt;'World Hubbert'!$P$9),'Data 1'!M1918,0)</f>
        <v>0</v>
      </c>
    </row>
    <row r="1919" spans="13:24">
      <c r="M1919">
        <f t="shared" si="188"/>
        <v>1916</v>
      </c>
      <c r="N1919">
        <f>MAX('World Hubbert'!$N$17*(1-(M1919/'World Hubbert'!$N$18))*M1919,0)</f>
        <v>0</v>
      </c>
      <c r="O1919">
        <f t="shared" si="186"/>
        <v>0</v>
      </c>
      <c r="P1919">
        <f t="shared" si="187"/>
        <v>2100.9710439404557</v>
      </c>
      <c r="Q1919">
        <f t="shared" si="185"/>
        <v>2100</v>
      </c>
      <c r="R1919" s="25">
        <f t="shared" si="189"/>
        <v>0</v>
      </c>
      <c r="S1919" s="25">
        <f t="shared" si="190"/>
        <v>0</v>
      </c>
      <c r="W1919">
        <f>IF(AND(P1919&gt;='World Hubbert'!$N$9,P1918&lt;'World Hubbert'!$N$9),'Data 1'!M1919,0)</f>
        <v>0</v>
      </c>
      <c r="X1919">
        <f>IF(AND(P1919&gt;='World Hubbert'!$P$9,P1918&lt;'World Hubbert'!$P$9),'Data 1'!M1919,0)</f>
        <v>0</v>
      </c>
    </row>
    <row r="1920" spans="13:24">
      <c r="M1920">
        <f t="shared" si="188"/>
        <v>1917</v>
      </c>
      <c r="N1920">
        <f>MAX('World Hubbert'!$N$17*(1-(M1920/'World Hubbert'!$N$18))*M1920,0)</f>
        <v>0</v>
      </c>
      <c r="O1920">
        <f t="shared" si="186"/>
        <v>0</v>
      </c>
      <c r="P1920">
        <f t="shared" si="187"/>
        <v>2100.9710439404557</v>
      </c>
      <c r="Q1920">
        <f t="shared" si="185"/>
        <v>2100</v>
      </c>
      <c r="R1920" s="25">
        <f t="shared" si="189"/>
        <v>0</v>
      </c>
      <c r="S1920" s="25">
        <f t="shared" si="190"/>
        <v>0</v>
      </c>
      <c r="W1920">
        <f>IF(AND(P1920&gt;='World Hubbert'!$N$9,P1919&lt;'World Hubbert'!$N$9),'Data 1'!M1920,0)</f>
        <v>0</v>
      </c>
      <c r="X1920">
        <f>IF(AND(P1920&gt;='World Hubbert'!$P$9,P1919&lt;'World Hubbert'!$P$9),'Data 1'!M1920,0)</f>
        <v>0</v>
      </c>
    </row>
    <row r="1921" spans="13:24">
      <c r="M1921">
        <f t="shared" si="188"/>
        <v>1918</v>
      </c>
      <c r="N1921">
        <f>MAX('World Hubbert'!$N$17*(1-(M1921/'World Hubbert'!$N$18))*M1921,0)</f>
        <v>0</v>
      </c>
      <c r="O1921">
        <f t="shared" si="186"/>
        <v>0</v>
      </c>
      <c r="P1921">
        <f t="shared" si="187"/>
        <v>2100.9710439404557</v>
      </c>
      <c r="Q1921">
        <f t="shared" si="185"/>
        <v>2100</v>
      </c>
      <c r="R1921" s="25">
        <f t="shared" si="189"/>
        <v>0</v>
      </c>
      <c r="S1921" s="25">
        <f t="shared" si="190"/>
        <v>0</v>
      </c>
      <c r="W1921">
        <f>IF(AND(P1921&gt;='World Hubbert'!$N$9,P1920&lt;'World Hubbert'!$N$9),'Data 1'!M1921,0)</f>
        <v>0</v>
      </c>
      <c r="X1921">
        <f>IF(AND(P1921&gt;='World Hubbert'!$P$9,P1920&lt;'World Hubbert'!$P$9),'Data 1'!M1921,0)</f>
        <v>0</v>
      </c>
    </row>
    <row r="1922" spans="13:24">
      <c r="M1922">
        <f t="shared" si="188"/>
        <v>1919</v>
      </c>
      <c r="N1922">
        <f>MAX('World Hubbert'!$N$17*(1-(M1922/'World Hubbert'!$N$18))*M1922,0)</f>
        <v>0</v>
      </c>
      <c r="O1922">
        <f t="shared" si="186"/>
        <v>0</v>
      </c>
      <c r="P1922">
        <f t="shared" si="187"/>
        <v>2100.9710439404557</v>
      </c>
      <c r="Q1922">
        <f t="shared" si="185"/>
        <v>2100</v>
      </c>
      <c r="R1922" s="25">
        <f t="shared" si="189"/>
        <v>0</v>
      </c>
      <c r="S1922" s="25">
        <f t="shared" si="190"/>
        <v>0</v>
      </c>
      <c r="W1922">
        <f>IF(AND(P1922&gt;='World Hubbert'!$N$9,P1921&lt;'World Hubbert'!$N$9),'Data 1'!M1922,0)</f>
        <v>0</v>
      </c>
      <c r="X1922">
        <f>IF(AND(P1922&gt;='World Hubbert'!$P$9,P1921&lt;'World Hubbert'!$P$9),'Data 1'!M1922,0)</f>
        <v>0</v>
      </c>
    </row>
    <row r="1923" spans="13:24">
      <c r="M1923">
        <f t="shared" si="188"/>
        <v>1920</v>
      </c>
      <c r="N1923">
        <f>MAX('World Hubbert'!$N$17*(1-(M1923/'World Hubbert'!$N$18))*M1923,0)</f>
        <v>0</v>
      </c>
      <c r="O1923">
        <f t="shared" si="186"/>
        <v>0</v>
      </c>
      <c r="P1923">
        <f t="shared" si="187"/>
        <v>2100.9710439404557</v>
      </c>
      <c r="Q1923">
        <f t="shared" si="185"/>
        <v>2100</v>
      </c>
      <c r="R1923" s="25">
        <f t="shared" si="189"/>
        <v>0</v>
      </c>
      <c r="S1923" s="25">
        <f t="shared" si="190"/>
        <v>0</v>
      </c>
      <c r="W1923">
        <f>IF(AND(P1923&gt;='World Hubbert'!$N$9,P1922&lt;'World Hubbert'!$N$9),'Data 1'!M1923,0)</f>
        <v>0</v>
      </c>
      <c r="X1923">
        <f>IF(AND(P1923&gt;='World Hubbert'!$P$9,P1922&lt;'World Hubbert'!$P$9),'Data 1'!M1923,0)</f>
        <v>0</v>
      </c>
    </row>
    <row r="1924" spans="13:24">
      <c r="M1924">
        <f t="shared" si="188"/>
        <v>1921</v>
      </c>
      <c r="N1924">
        <f>MAX('World Hubbert'!$N$17*(1-(M1924/'World Hubbert'!$N$18))*M1924,0)</f>
        <v>0</v>
      </c>
      <c r="O1924">
        <f t="shared" si="186"/>
        <v>0</v>
      </c>
      <c r="P1924">
        <f t="shared" si="187"/>
        <v>2100.9710439404557</v>
      </c>
      <c r="Q1924">
        <f t="shared" si="185"/>
        <v>2100</v>
      </c>
      <c r="R1924" s="25">
        <f t="shared" si="189"/>
        <v>0</v>
      </c>
      <c r="S1924" s="25">
        <f t="shared" si="190"/>
        <v>0</v>
      </c>
      <c r="W1924">
        <f>IF(AND(P1924&gt;='World Hubbert'!$N$9,P1923&lt;'World Hubbert'!$N$9),'Data 1'!M1924,0)</f>
        <v>0</v>
      </c>
      <c r="X1924">
        <f>IF(AND(P1924&gt;='World Hubbert'!$P$9,P1923&lt;'World Hubbert'!$P$9),'Data 1'!M1924,0)</f>
        <v>0</v>
      </c>
    </row>
    <row r="1925" spans="13:24">
      <c r="M1925">
        <f t="shared" si="188"/>
        <v>1922</v>
      </c>
      <c r="N1925">
        <f>MAX('World Hubbert'!$N$17*(1-(M1925/'World Hubbert'!$N$18))*M1925,0)</f>
        <v>0</v>
      </c>
      <c r="O1925">
        <f t="shared" si="186"/>
        <v>0</v>
      </c>
      <c r="P1925">
        <f t="shared" si="187"/>
        <v>2100.9710439404557</v>
      </c>
      <c r="Q1925">
        <f t="shared" ref="Q1925:Q1988" si="191">INT(P1925)</f>
        <v>2100</v>
      </c>
      <c r="R1925" s="25">
        <f t="shared" si="189"/>
        <v>0</v>
      </c>
      <c r="S1925" s="25">
        <f t="shared" si="190"/>
        <v>0</v>
      </c>
      <c r="W1925">
        <f>IF(AND(P1925&gt;='World Hubbert'!$N$9,P1924&lt;'World Hubbert'!$N$9),'Data 1'!M1925,0)</f>
        <v>0</v>
      </c>
      <c r="X1925">
        <f>IF(AND(P1925&gt;='World Hubbert'!$P$9,P1924&lt;'World Hubbert'!$P$9),'Data 1'!M1925,0)</f>
        <v>0</v>
      </c>
    </row>
    <row r="1926" spans="13:24">
      <c r="M1926">
        <f t="shared" si="188"/>
        <v>1923</v>
      </c>
      <c r="N1926">
        <f>MAX('World Hubbert'!$N$17*(1-(M1926/'World Hubbert'!$N$18))*M1926,0)</f>
        <v>0</v>
      </c>
      <c r="O1926">
        <f t="shared" si="186"/>
        <v>0</v>
      </c>
      <c r="P1926">
        <f t="shared" si="187"/>
        <v>2100.9710439404557</v>
      </c>
      <c r="Q1926">
        <f t="shared" si="191"/>
        <v>2100</v>
      </c>
      <c r="R1926" s="25">
        <f t="shared" si="189"/>
        <v>0</v>
      </c>
      <c r="S1926" s="25">
        <f t="shared" si="190"/>
        <v>0</v>
      </c>
      <c r="W1926">
        <f>IF(AND(P1926&gt;='World Hubbert'!$N$9,P1925&lt;'World Hubbert'!$N$9),'Data 1'!M1926,0)</f>
        <v>0</v>
      </c>
      <c r="X1926">
        <f>IF(AND(P1926&gt;='World Hubbert'!$P$9,P1925&lt;'World Hubbert'!$P$9),'Data 1'!M1926,0)</f>
        <v>0</v>
      </c>
    </row>
    <row r="1927" spans="13:24">
      <c r="M1927">
        <f t="shared" si="188"/>
        <v>1924</v>
      </c>
      <c r="N1927">
        <f>MAX('World Hubbert'!$N$17*(1-(M1927/'World Hubbert'!$N$18))*M1927,0)</f>
        <v>0</v>
      </c>
      <c r="O1927">
        <f t="shared" si="186"/>
        <v>0</v>
      </c>
      <c r="P1927">
        <f t="shared" si="187"/>
        <v>2100.9710439404557</v>
      </c>
      <c r="Q1927">
        <f t="shared" si="191"/>
        <v>2100</v>
      </c>
      <c r="R1927" s="25">
        <f t="shared" si="189"/>
        <v>0</v>
      </c>
      <c r="S1927" s="25">
        <f t="shared" si="190"/>
        <v>0</v>
      </c>
      <c r="W1927">
        <f>IF(AND(P1927&gt;='World Hubbert'!$N$9,P1926&lt;'World Hubbert'!$N$9),'Data 1'!M1927,0)</f>
        <v>0</v>
      </c>
      <c r="X1927">
        <f>IF(AND(P1927&gt;='World Hubbert'!$P$9,P1926&lt;'World Hubbert'!$P$9),'Data 1'!M1927,0)</f>
        <v>0</v>
      </c>
    </row>
    <row r="1928" spans="13:24">
      <c r="M1928">
        <f t="shared" si="188"/>
        <v>1925</v>
      </c>
      <c r="N1928">
        <f>MAX('World Hubbert'!$N$17*(1-(M1928/'World Hubbert'!$N$18))*M1928,0)</f>
        <v>0</v>
      </c>
      <c r="O1928">
        <f t="shared" si="186"/>
        <v>0</v>
      </c>
      <c r="P1928">
        <f t="shared" si="187"/>
        <v>2100.9710439404557</v>
      </c>
      <c r="Q1928">
        <f t="shared" si="191"/>
        <v>2100</v>
      </c>
      <c r="R1928" s="25">
        <f t="shared" si="189"/>
        <v>0</v>
      </c>
      <c r="S1928" s="25">
        <f t="shared" si="190"/>
        <v>0</v>
      </c>
      <c r="W1928">
        <f>IF(AND(P1928&gt;='World Hubbert'!$N$9,P1927&lt;'World Hubbert'!$N$9),'Data 1'!M1928,0)</f>
        <v>0</v>
      </c>
      <c r="X1928">
        <f>IF(AND(P1928&gt;='World Hubbert'!$P$9,P1927&lt;'World Hubbert'!$P$9),'Data 1'!M1928,0)</f>
        <v>0</v>
      </c>
    </row>
    <row r="1929" spans="13:24">
      <c r="M1929">
        <f t="shared" si="188"/>
        <v>1926</v>
      </c>
      <c r="N1929">
        <f>MAX('World Hubbert'!$N$17*(1-(M1929/'World Hubbert'!$N$18))*M1929,0)</f>
        <v>0</v>
      </c>
      <c r="O1929">
        <f t="shared" si="186"/>
        <v>0</v>
      </c>
      <c r="P1929">
        <f t="shared" si="187"/>
        <v>2100.9710439404557</v>
      </c>
      <c r="Q1929">
        <f t="shared" si="191"/>
        <v>2100</v>
      </c>
      <c r="R1929" s="25">
        <f t="shared" si="189"/>
        <v>0</v>
      </c>
      <c r="S1929" s="25">
        <f t="shared" si="190"/>
        <v>0</v>
      </c>
      <c r="W1929">
        <f>IF(AND(P1929&gt;='World Hubbert'!$N$9,P1928&lt;'World Hubbert'!$N$9),'Data 1'!M1929,0)</f>
        <v>0</v>
      </c>
      <c r="X1929">
        <f>IF(AND(P1929&gt;='World Hubbert'!$P$9,P1928&lt;'World Hubbert'!$P$9),'Data 1'!M1929,0)</f>
        <v>0</v>
      </c>
    </row>
    <row r="1930" spans="13:24">
      <c r="M1930">
        <f t="shared" si="188"/>
        <v>1927</v>
      </c>
      <c r="N1930">
        <f>MAX('World Hubbert'!$N$17*(1-(M1930/'World Hubbert'!$N$18))*M1930,0)</f>
        <v>0</v>
      </c>
      <c r="O1930">
        <f t="shared" si="186"/>
        <v>0</v>
      </c>
      <c r="P1930">
        <f t="shared" si="187"/>
        <v>2100.9710439404557</v>
      </c>
      <c r="Q1930">
        <f t="shared" si="191"/>
        <v>2100</v>
      </c>
      <c r="R1930" s="25">
        <f t="shared" si="189"/>
        <v>0</v>
      </c>
      <c r="S1930" s="25">
        <f t="shared" si="190"/>
        <v>0</v>
      </c>
      <c r="W1930">
        <f>IF(AND(P1930&gt;='World Hubbert'!$N$9,P1929&lt;'World Hubbert'!$N$9),'Data 1'!M1930,0)</f>
        <v>0</v>
      </c>
      <c r="X1930">
        <f>IF(AND(P1930&gt;='World Hubbert'!$P$9,P1929&lt;'World Hubbert'!$P$9),'Data 1'!M1930,0)</f>
        <v>0</v>
      </c>
    </row>
    <row r="1931" spans="13:24">
      <c r="M1931">
        <f t="shared" si="188"/>
        <v>1928</v>
      </c>
      <c r="N1931">
        <f>MAX('World Hubbert'!$N$17*(1-(M1931/'World Hubbert'!$N$18))*M1931,0)</f>
        <v>0</v>
      </c>
      <c r="O1931">
        <f t="shared" si="186"/>
        <v>0</v>
      </c>
      <c r="P1931">
        <f t="shared" si="187"/>
        <v>2100.9710439404557</v>
      </c>
      <c r="Q1931">
        <f t="shared" si="191"/>
        <v>2100</v>
      </c>
      <c r="R1931" s="25">
        <f t="shared" si="189"/>
        <v>0</v>
      </c>
      <c r="S1931" s="25">
        <f t="shared" si="190"/>
        <v>0</v>
      </c>
      <c r="W1931">
        <f>IF(AND(P1931&gt;='World Hubbert'!$N$9,P1930&lt;'World Hubbert'!$N$9),'Data 1'!M1931,0)</f>
        <v>0</v>
      </c>
      <c r="X1931">
        <f>IF(AND(P1931&gt;='World Hubbert'!$P$9,P1930&lt;'World Hubbert'!$P$9),'Data 1'!M1931,0)</f>
        <v>0</v>
      </c>
    </row>
    <row r="1932" spans="13:24">
      <c r="M1932">
        <f t="shared" si="188"/>
        <v>1929</v>
      </c>
      <c r="N1932">
        <f>MAX('World Hubbert'!$N$17*(1-(M1932/'World Hubbert'!$N$18))*M1932,0)</f>
        <v>0</v>
      </c>
      <c r="O1932">
        <f t="shared" si="186"/>
        <v>0</v>
      </c>
      <c r="P1932">
        <f t="shared" si="187"/>
        <v>2100.9710439404557</v>
      </c>
      <c r="Q1932">
        <f t="shared" si="191"/>
        <v>2100</v>
      </c>
      <c r="R1932" s="25">
        <f t="shared" si="189"/>
        <v>0</v>
      </c>
      <c r="S1932" s="25">
        <f t="shared" si="190"/>
        <v>0</v>
      </c>
      <c r="W1932">
        <f>IF(AND(P1932&gt;='World Hubbert'!$N$9,P1931&lt;'World Hubbert'!$N$9),'Data 1'!M1932,0)</f>
        <v>0</v>
      </c>
      <c r="X1932">
        <f>IF(AND(P1932&gt;='World Hubbert'!$P$9,P1931&lt;'World Hubbert'!$P$9),'Data 1'!M1932,0)</f>
        <v>0</v>
      </c>
    </row>
    <row r="1933" spans="13:24">
      <c r="M1933">
        <f t="shared" si="188"/>
        <v>1930</v>
      </c>
      <c r="N1933">
        <f>MAX('World Hubbert'!$N$17*(1-(M1933/'World Hubbert'!$N$18))*M1933,0)</f>
        <v>0</v>
      </c>
      <c r="O1933">
        <f t="shared" si="186"/>
        <v>0</v>
      </c>
      <c r="P1933">
        <f t="shared" si="187"/>
        <v>2100.9710439404557</v>
      </c>
      <c r="Q1933">
        <f t="shared" si="191"/>
        <v>2100</v>
      </c>
      <c r="R1933" s="25">
        <f t="shared" si="189"/>
        <v>0</v>
      </c>
      <c r="S1933" s="25">
        <f t="shared" si="190"/>
        <v>0</v>
      </c>
      <c r="W1933">
        <f>IF(AND(P1933&gt;='World Hubbert'!$N$9,P1932&lt;'World Hubbert'!$N$9),'Data 1'!M1933,0)</f>
        <v>0</v>
      </c>
      <c r="X1933">
        <f>IF(AND(P1933&gt;='World Hubbert'!$P$9,P1932&lt;'World Hubbert'!$P$9),'Data 1'!M1933,0)</f>
        <v>0</v>
      </c>
    </row>
    <row r="1934" spans="13:24">
      <c r="M1934">
        <f t="shared" si="188"/>
        <v>1931</v>
      </c>
      <c r="N1934">
        <f>MAX('World Hubbert'!$N$17*(1-(M1934/'World Hubbert'!$N$18))*M1934,0)</f>
        <v>0</v>
      </c>
      <c r="O1934">
        <f t="shared" si="186"/>
        <v>0</v>
      </c>
      <c r="P1934">
        <f t="shared" si="187"/>
        <v>2100.9710439404557</v>
      </c>
      <c r="Q1934">
        <f t="shared" si="191"/>
        <v>2100</v>
      </c>
      <c r="R1934" s="25">
        <f t="shared" si="189"/>
        <v>0</v>
      </c>
      <c r="S1934" s="25">
        <f t="shared" si="190"/>
        <v>0</v>
      </c>
      <c r="W1934">
        <f>IF(AND(P1934&gt;='World Hubbert'!$N$9,P1933&lt;'World Hubbert'!$N$9),'Data 1'!M1934,0)</f>
        <v>0</v>
      </c>
      <c r="X1934">
        <f>IF(AND(P1934&gt;='World Hubbert'!$P$9,P1933&lt;'World Hubbert'!$P$9),'Data 1'!M1934,0)</f>
        <v>0</v>
      </c>
    </row>
    <row r="1935" spans="13:24">
      <c r="M1935">
        <f t="shared" si="188"/>
        <v>1932</v>
      </c>
      <c r="N1935">
        <f>MAX('World Hubbert'!$N$17*(1-(M1935/'World Hubbert'!$N$18))*M1935,0)</f>
        <v>0</v>
      </c>
      <c r="O1935">
        <f t="shared" si="186"/>
        <v>0</v>
      </c>
      <c r="P1935">
        <f t="shared" si="187"/>
        <v>2100.9710439404557</v>
      </c>
      <c r="Q1935">
        <f t="shared" si="191"/>
        <v>2100</v>
      </c>
      <c r="R1935" s="25">
        <f t="shared" si="189"/>
        <v>0</v>
      </c>
      <c r="S1935" s="25">
        <f t="shared" si="190"/>
        <v>0</v>
      </c>
      <c r="W1935">
        <f>IF(AND(P1935&gt;='World Hubbert'!$N$9,P1934&lt;'World Hubbert'!$N$9),'Data 1'!M1935,0)</f>
        <v>0</v>
      </c>
      <c r="X1935">
        <f>IF(AND(P1935&gt;='World Hubbert'!$P$9,P1934&lt;'World Hubbert'!$P$9),'Data 1'!M1935,0)</f>
        <v>0</v>
      </c>
    </row>
    <row r="1936" spans="13:24">
      <c r="M1936">
        <f t="shared" si="188"/>
        <v>1933</v>
      </c>
      <c r="N1936">
        <f>MAX('World Hubbert'!$N$17*(1-(M1936/'World Hubbert'!$N$18))*M1936,0)</f>
        <v>0</v>
      </c>
      <c r="O1936">
        <f t="shared" si="186"/>
        <v>0</v>
      </c>
      <c r="P1936">
        <f t="shared" si="187"/>
        <v>2100.9710439404557</v>
      </c>
      <c r="Q1936">
        <f t="shared" si="191"/>
        <v>2100</v>
      </c>
      <c r="R1936" s="25">
        <f t="shared" si="189"/>
        <v>0</v>
      </c>
      <c r="S1936" s="25">
        <f t="shared" si="190"/>
        <v>0</v>
      </c>
      <c r="W1936">
        <f>IF(AND(P1936&gt;='World Hubbert'!$N$9,P1935&lt;'World Hubbert'!$N$9),'Data 1'!M1936,0)</f>
        <v>0</v>
      </c>
      <c r="X1936">
        <f>IF(AND(P1936&gt;='World Hubbert'!$P$9,P1935&lt;'World Hubbert'!$P$9),'Data 1'!M1936,0)</f>
        <v>0</v>
      </c>
    </row>
    <row r="1937" spans="13:24">
      <c r="M1937">
        <f t="shared" si="188"/>
        <v>1934</v>
      </c>
      <c r="N1937">
        <f>MAX('World Hubbert'!$N$17*(1-(M1937/'World Hubbert'!$N$18))*M1937,0)</f>
        <v>0</v>
      </c>
      <c r="O1937">
        <f t="shared" si="186"/>
        <v>0</v>
      </c>
      <c r="P1937">
        <f t="shared" si="187"/>
        <v>2100.9710439404557</v>
      </c>
      <c r="Q1937">
        <f t="shared" si="191"/>
        <v>2100</v>
      </c>
      <c r="R1937" s="25">
        <f t="shared" si="189"/>
        <v>0</v>
      </c>
      <c r="S1937" s="25">
        <f t="shared" si="190"/>
        <v>0</v>
      </c>
      <c r="W1937">
        <f>IF(AND(P1937&gt;='World Hubbert'!$N$9,P1936&lt;'World Hubbert'!$N$9),'Data 1'!M1937,0)</f>
        <v>0</v>
      </c>
      <c r="X1937">
        <f>IF(AND(P1937&gt;='World Hubbert'!$P$9,P1936&lt;'World Hubbert'!$P$9),'Data 1'!M1937,0)</f>
        <v>0</v>
      </c>
    </row>
    <row r="1938" spans="13:24">
      <c r="M1938">
        <f t="shared" si="188"/>
        <v>1935</v>
      </c>
      <c r="N1938">
        <f>MAX('World Hubbert'!$N$17*(1-(M1938/'World Hubbert'!$N$18))*M1938,0)</f>
        <v>0</v>
      </c>
      <c r="O1938">
        <f t="shared" si="186"/>
        <v>0</v>
      </c>
      <c r="P1938">
        <f t="shared" si="187"/>
        <v>2100.9710439404557</v>
      </c>
      <c r="Q1938">
        <f t="shared" si="191"/>
        <v>2100</v>
      </c>
      <c r="R1938" s="25">
        <f t="shared" si="189"/>
        <v>0</v>
      </c>
      <c r="S1938" s="25">
        <f t="shared" si="190"/>
        <v>0</v>
      </c>
      <c r="W1938">
        <f>IF(AND(P1938&gt;='World Hubbert'!$N$9,P1937&lt;'World Hubbert'!$N$9),'Data 1'!M1938,0)</f>
        <v>0</v>
      </c>
      <c r="X1938">
        <f>IF(AND(P1938&gt;='World Hubbert'!$P$9,P1937&lt;'World Hubbert'!$P$9),'Data 1'!M1938,0)</f>
        <v>0</v>
      </c>
    </row>
    <row r="1939" spans="13:24">
      <c r="M1939">
        <f t="shared" si="188"/>
        <v>1936</v>
      </c>
      <c r="N1939">
        <f>MAX('World Hubbert'!$N$17*(1-(M1939/'World Hubbert'!$N$18))*M1939,0)</f>
        <v>0</v>
      </c>
      <c r="O1939">
        <f t="shared" si="186"/>
        <v>0</v>
      </c>
      <c r="P1939">
        <f t="shared" si="187"/>
        <v>2100.9710439404557</v>
      </c>
      <c r="Q1939">
        <f t="shared" si="191"/>
        <v>2100</v>
      </c>
      <c r="R1939" s="25">
        <f t="shared" si="189"/>
        <v>0</v>
      </c>
      <c r="S1939" s="25">
        <f t="shared" si="190"/>
        <v>0</v>
      </c>
      <c r="W1939">
        <f>IF(AND(P1939&gt;='World Hubbert'!$N$9,P1938&lt;'World Hubbert'!$N$9),'Data 1'!M1939,0)</f>
        <v>0</v>
      </c>
      <c r="X1939">
        <f>IF(AND(P1939&gt;='World Hubbert'!$P$9,P1938&lt;'World Hubbert'!$P$9),'Data 1'!M1939,0)</f>
        <v>0</v>
      </c>
    </row>
    <row r="1940" spans="13:24">
      <c r="M1940">
        <f t="shared" si="188"/>
        <v>1937</v>
      </c>
      <c r="N1940">
        <f>MAX('World Hubbert'!$N$17*(1-(M1940/'World Hubbert'!$N$18))*M1940,0)</f>
        <v>0</v>
      </c>
      <c r="O1940">
        <f t="shared" si="186"/>
        <v>0</v>
      </c>
      <c r="P1940">
        <f t="shared" si="187"/>
        <v>2100.9710439404557</v>
      </c>
      <c r="Q1940">
        <f t="shared" si="191"/>
        <v>2100</v>
      </c>
      <c r="R1940" s="25">
        <f t="shared" si="189"/>
        <v>0</v>
      </c>
      <c r="S1940" s="25">
        <f t="shared" si="190"/>
        <v>0</v>
      </c>
      <c r="W1940">
        <f>IF(AND(P1940&gt;='World Hubbert'!$N$9,P1939&lt;'World Hubbert'!$N$9),'Data 1'!M1940,0)</f>
        <v>0</v>
      </c>
      <c r="X1940">
        <f>IF(AND(P1940&gt;='World Hubbert'!$P$9,P1939&lt;'World Hubbert'!$P$9),'Data 1'!M1940,0)</f>
        <v>0</v>
      </c>
    </row>
    <row r="1941" spans="13:24">
      <c r="M1941">
        <f t="shared" si="188"/>
        <v>1938</v>
      </c>
      <c r="N1941">
        <f>MAX('World Hubbert'!$N$17*(1-(M1941/'World Hubbert'!$N$18))*M1941,0)</f>
        <v>0</v>
      </c>
      <c r="O1941">
        <f t="shared" ref="O1941:O2004" si="192">IF(N1941&gt;0,1/N1941,0)</f>
        <v>0</v>
      </c>
      <c r="P1941">
        <f t="shared" ref="P1941:P2004" si="193">P1940+O1941</f>
        <v>2100.9710439404557</v>
      </c>
      <c r="Q1941">
        <f t="shared" si="191"/>
        <v>2100</v>
      </c>
      <c r="R1941" s="25">
        <f t="shared" si="189"/>
        <v>0</v>
      </c>
      <c r="S1941" s="25">
        <f t="shared" si="190"/>
        <v>0</v>
      </c>
      <c r="W1941">
        <f>IF(AND(P1941&gt;='World Hubbert'!$N$9,P1940&lt;'World Hubbert'!$N$9),'Data 1'!M1941,0)</f>
        <v>0</v>
      </c>
      <c r="X1941">
        <f>IF(AND(P1941&gt;='World Hubbert'!$P$9,P1940&lt;'World Hubbert'!$P$9),'Data 1'!M1941,0)</f>
        <v>0</v>
      </c>
    </row>
    <row r="1942" spans="13:24">
      <c r="M1942">
        <f t="shared" si="188"/>
        <v>1939</v>
      </c>
      <c r="N1942">
        <f>MAX('World Hubbert'!$N$17*(1-(M1942/'World Hubbert'!$N$18))*M1942,0)</f>
        <v>0</v>
      </c>
      <c r="O1942">
        <f t="shared" si="192"/>
        <v>0</v>
      </c>
      <c r="P1942">
        <f t="shared" si="193"/>
        <v>2100.9710439404557</v>
      </c>
      <c r="Q1942">
        <f t="shared" si="191"/>
        <v>2100</v>
      </c>
      <c r="R1942" s="25">
        <f t="shared" si="189"/>
        <v>0</v>
      </c>
      <c r="S1942" s="25">
        <f t="shared" si="190"/>
        <v>0</v>
      </c>
      <c r="W1942">
        <f>IF(AND(P1942&gt;='World Hubbert'!$N$9,P1941&lt;'World Hubbert'!$N$9),'Data 1'!M1942,0)</f>
        <v>0</v>
      </c>
      <c r="X1942">
        <f>IF(AND(P1942&gt;='World Hubbert'!$P$9,P1941&lt;'World Hubbert'!$P$9),'Data 1'!M1942,0)</f>
        <v>0</v>
      </c>
    </row>
    <row r="1943" spans="13:24">
      <c r="M1943">
        <f t="shared" si="188"/>
        <v>1940</v>
      </c>
      <c r="N1943">
        <f>MAX('World Hubbert'!$N$17*(1-(M1943/'World Hubbert'!$N$18))*M1943,0)</f>
        <v>0</v>
      </c>
      <c r="O1943">
        <f t="shared" si="192"/>
        <v>0</v>
      </c>
      <c r="P1943">
        <f t="shared" si="193"/>
        <v>2100.9710439404557</v>
      </c>
      <c r="Q1943">
        <f t="shared" si="191"/>
        <v>2100</v>
      </c>
      <c r="R1943" s="25">
        <f t="shared" si="189"/>
        <v>0</v>
      </c>
      <c r="S1943" s="25">
        <f t="shared" si="190"/>
        <v>0</v>
      </c>
      <c r="W1943">
        <f>IF(AND(P1943&gt;='World Hubbert'!$N$9,P1942&lt;'World Hubbert'!$N$9),'Data 1'!M1943,0)</f>
        <v>0</v>
      </c>
      <c r="X1943">
        <f>IF(AND(P1943&gt;='World Hubbert'!$P$9,P1942&lt;'World Hubbert'!$P$9),'Data 1'!M1943,0)</f>
        <v>0</v>
      </c>
    </row>
    <row r="1944" spans="13:24">
      <c r="M1944">
        <f t="shared" si="188"/>
        <v>1941</v>
      </c>
      <c r="N1944">
        <f>MAX('World Hubbert'!$N$17*(1-(M1944/'World Hubbert'!$N$18))*M1944,0)</f>
        <v>0</v>
      </c>
      <c r="O1944">
        <f t="shared" si="192"/>
        <v>0</v>
      </c>
      <c r="P1944">
        <f t="shared" si="193"/>
        <v>2100.9710439404557</v>
      </c>
      <c r="Q1944">
        <f t="shared" si="191"/>
        <v>2100</v>
      </c>
      <c r="R1944" s="25">
        <f t="shared" si="189"/>
        <v>0</v>
      </c>
      <c r="S1944" s="25">
        <f t="shared" si="190"/>
        <v>0</v>
      </c>
      <c r="W1944">
        <f>IF(AND(P1944&gt;='World Hubbert'!$N$9,P1943&lt;'World Hubbert'!$N$9),'Data 1'!M1944,0)</f>
        <v>0</v>
      </c>
      <c r="X1944">
        <f>IF(AND(P1944&gt;='World Hubbert'!$P$9,P1943&lt;'World Hubbert'!$P$9),'Data 1'!M1944,0)</f>
        <v>0</v>
      </c>
    </row>
    <row r="1945" spans="13:24">
      <c r="M1945">
        <f t="shared" si="188"/>
        <v>1942</v>
      </c>
      <c r="N1945">
        <f>MAX('World Hubbert'!$N$17*(1-(M1945/'World Hubbert'!$N$18))*M1945,0)</f>
        <v>0</v>
      </c>
      <c r="O1945">
        <f t="shared" si="192"/>
        <v>0</v>
      </c>
      <c r="P1945">
        <f t="shared" si="193"/>
        <v>2100.9710439404557</v>
      </c>
      <c r="Q1945">
        <f t="shared" si="191"/>
        <v>2100</v>
      </c>
      <c r="R1945" s="25">
        <f t="shared" si="189"/>
        <v>0</v>
      </c>
      <c r="S1945" s="25">
        <f t="shared" si="190"/>
        <v>0</v>
      </c>
      <c r="W1945">
        <f>IF(AND(P1945&gt;='World Hubbert'!$N$9,P1944&lt;'World Hubbert'!$N$9),'Data 1'!M1945,0)</f>
        <v>0</v>
      </c>
      <c r="X1945">
        <f>IF(AND(P1945&gt;='World Hubbert'!$P$9,P1944&lt;'World Hubbert'!$P$9),'Data 1'!M1945,0)</f>
        <v>0</v>
      </c>
    </row>
    <row r="1946" spans="13:24">
      <c r="M1946">
        <f t="shared" si="188"/>
        <v>1943</v>
      </c>
      <c r="N1946">
        <f>MAX('World Hubbert'!$N$17*(1-(M1946/'World Hubbert'!$N$18))*M1946,0)</f>
        <v>0</v>
      </c>
      <c r="O1946">
        <f t="shared" si="192"/>
        <v>0</v>
      </c>
      <c r="P1946">
        <f t="shared" si="193"/>
        <v>2100.9710439404557</v>
      </c>
      <c r="Q1946">
        <f t="shared" si="191"/>
        <v>2100</v>
      </c>
      <c r="R1946" s="25">
        <f t="shared" si="189"/>
        <v>0</v>
      </c>
      <c r="S1946" s="25">
        <f t="shared" si="190"/>
        <v>0</v>
      </c>
      <c r="W1946">
        <f>IF(AND(P1946&gt;='World Hubbert'!$N$9,P1945&lt;'World Hubbert'!$N$9),'Data 1'!M1946,0)</f>
        <v>0</v>
      </c>
      <c r="X1946">
        <f>IF(AND(P1946&gt;='World Hubbert'!$P$9,P1945&lt;'World Hubbert'!$P$9),'Data 1'!M1946,0)</f>
        <v>0</v>
      </c>
    </row>
    <row r="1947" spans="13:24">
      <c r="M1947">
        <f t="shared" si="188"/>
        <v>1944</v>
      </c>
      <c r="N1947">
        <f>MAX('World Hubbert'!$N$17*(1-(M1947/'World Hubbert'!$N$18))*M1947,0)</f>
        <v>0</v>
      </c>
      <c r="O1947">
        <f t="shared" si="192"/>
        <v>0</v>
      </c>
      <c r="P1947">
        <f t="shared" si="193"/>
        <v>2100.9710439404557</v>
      </c>
      <c r="Q1947">
        <f t="shared" si="191"/>
        <v>2100</v>
      </c>
      <c r="R1947" s="25">
        <f t="shared" si="189"/>
        <v>0</v>
      </c>
      <c r="S1947" s="25">
        <f t="shared" si="190"/>
        <v>0</v>
      </c>
      <c r="W1947">
        <f>IF(AND(P1947&gt;='World Hubbert'!$N$9,P1946&lt;'World Hubbert'!$N$9),'Data 1'!M1947,0)</f>
        <v>0</v>
      </c>
      <c r="X1947">
        <f>IF(AND(P1947&gt;='World Hubbert'!$P$9,P1946&lt;'World Hubbert'!$P$9),'Data 1'!M1947,0)</f>
        <v>0</v>
      </c>
    </row>
    <row r="1948" spans="13:24">
      <c r="M1948">
        <f t="shared" si="188"/>
        <v>1945</v>
      </c>
      <c r="N1948">
        <f>MAX('World Hubbert'!$N$17*(1-(M1948/'World Hubbert'!$N$18))*M1948,0)</f>
        <v>0</v>
      </c>
      <c r="O1948">
        <f t="shared" si="192"/>
        <v>0</v>
      </c>
      <c r="P1948">
        <f t="shared" si="193"/>
        <v>2100.9710439404557</v>
      </c>
      <c r="Q1948">
        <f t="shared" si="191"/>
        <v>2100</v>
      </c>
      <c r="R1948" s="25">
        <f t="shared" si="189"/>
        <v>0</v>
      </c>
      <c r="S1948" s="25">
        <f t="shared" si="190"/>
        <v>0</v>
      </c>
      <c r="W1948">
        <f>IF(AND(P1948&gt;='World Hubbert'!$N$9,P1947&lt;'World Hubbert'!$N$9),'Data 1'!M1948,0)</f>
        <v>0</v>
      </c>
      <c r="X1948">
        <f>IF(AND(P1948&gt;='World Hubbert'!$P$9,P1947&lt;'World Hubbert'!$P$9),'Data 1'!M1948,0)</f>
        <v>0</v>
      </c>
    </row>
    <row r="1949" spans="13:24">
      <c r="M1949">
        <f t="shared" si="188"/>
        <v>1946</v>
      </c>
      <c r="N1949">
        <f>MAX('World Hubbert'!$N$17*(1-(M1949/'World Hubbert'!$N$18))*M1949,0)</f>
        <v>0</v>
      </c>
      <c r="O1949">
        <f t="shared" si="192"/>
        <v>0</v>
      </c>
      <c r="P1949">
        <f t="shared" si="193"/>
        <v>2100.9710439404557</v>
      </c>
      <c r="Q1949">
        <f t="shared" si="191"/>
        <v>2100</v>
      </c>
      <c r="R1949" s="25">
        <f t="shared" si="189"/>
        <v>0</v>
      </c>
      <c r="S1949" s="25">
        <f t="shared" si="190"/>
        <v>0</v>
      </c>
      <c r="W1949">
        <f>IF(AND(P1949&gt;='World Hubbert'!$N$9,P1948&lt;'World Hubbert'!$N$9),'Data 1'!M1949,0)</f>
        <v>0</v>
      </c>
      <c r="X1949">
        <f>IF(AND(P1949&gt;='World Hubbert'!$P$9,P1948&lt;'World Hubbert'!$P$9),'Data 1'!M1949,0)</f>
        <v>0</v>
      </c>
    </row>
    <row r="1950" spans="13:24">
      <c r="M1950">
        <f t="shared" si="188"/>
        <v>1947</v>
      </c>
      <c r="N1950">
        <f>MAX('World Hubbert'!$N$17*(1-(M1950/'World Hubbert'!$N$18))*M1950,0)</f>
        <v>0</v>
      </c>
      <c r="O1950">
        <f t="shared" si="192"/>
        <v>0</v>
      </c>
      <c r="P1950">
        <f t="shared" si="193"/>
        <v>2100.9710439404557</v>
      </c>
      <c r="Q1950">
        <f t="shared" si="191"/>
        <v>2100</v>
      </c>
      <c r="R1950" s="25">
        <f t="shared" si="189"/>
        <v>0</v>
      </c>
      <c r="S1950" s="25">
        <f t="shared" si="190"/>
        <v>0</v>
      </c>
      <c r="W1950">
        <f>IF(AND(P1950&gt;='World Hubbert'!$N$9,P1949&lt;'World Hubbert'!$N$9),'Data 1'!M1950,0)</f>
        <v>0</v>
      </c>
      <c r="X1950">
        <f>IF(AND(P1950&gt;='World Hubbert'!$P$9,P1949&lt;'World Hubbert'!$P$9),'Data 1'!M1950,0)</f>
        <v>0</v>
      </c>
    </row>
    <row r="1951" spans="13:24">
      <c r="M1951">
        <f t="shared" si="188"/>
        <v>1948</v>
      </c>
      <c r="N1951">
        <f>MAX('World Hubbert'!$N$17*(1-(M1951/'World Hubbert'!$N$18))*M1951,0)</f>
        <v>0</v>
      </c>
      <c r="O1951">
        <f t="shared" si="192"/>
        <v>0</v>
      </c>
      <c r="P1951">
        <f t="shared" si="193"/>
        <v>2100.9710439404557</v>
      </c>
      <c r="Q1951">
        <f t="shared" si="191"/>
        <v>2100</v>
      </c>
      <c r="R1951" s="25">
        <f t="shared" si="189"/>
        <v>0</v>
      </c>
      <c r="S1951" s="25">
        <f t="shared" si="190"/>
        <v>0</v>
      </c>
      <c r="W1951">
        <f>IF(AND(P1951&gt;='World Hubbert'!$N$9,P1950&lt;'World Hubbert'!$N$9),'Data 1'!M1951,0)</f>
        <v>0</v>
      </c>
      <c r="X1951">
        <f>IF(AND(P1951&gt;='World Hubbert'!$P$9,P1950&lt;'World Hubbert'!$P$9),'Data 1'!M1951,0)</f>
        <v>0</v>
      </c>
    </row>
    <row r="1952" spans="13:24">
      <c r="M1952">
        <f t="shared" si="188"/>
        <v>1949</v>
      </c>
      <c r="N1952">
        <f>MAX('World Hubbert'!$N$17*(1-(M1952/'World Hubbert'!$N$18))*M1952,0)</f>
        <v>0</v>
      </c>
      <c r="O1952">
        <f t="shared" si="192"/>
        <v>0</v>
      </c>
      <c r="P1952">
        <f t="shared" si="193"/>
        <v>2100.9710439404557</v>
      </c>
      <c r="Q1952">
        <f t="shared" si="191"/>
        <v>2100</v>
      </c>
      <c r="R1952" s="25">
        <f t="shared" si="189"/>
        <v>0</v>
      </c>
      <c r="S1952" s="25">
        <f t="shared" si="190"/>
        <v>0</v>
      </c>
      <c r="W1952">
        <f>IF(AND(P1952&gt;='World Hubbert'!$N$9,P1951&lt;'World Hubbert'!$N$9),'Data 1'!M1952,0)</f>
        <v>0</v>
      </c>
      <c r="X1952">
        <f>IF(AND(P1952&gt;='World Hubbert'!$P$9,P1951&lt;'World Hubbert'!$P$9),'Data 1'!M1952,0)</f>
        <v>0</v>
      </c>
    </row>
    <row r="1953" spans="13:24">
      <c r="M1953">
        <f t="shared" si="188"/>
        <v>1950</v>
      </c>
      <c r="N1953">
        <f>MAX('World Hubbert'!$N$17*(1-(M1953/'World Hubbert'!$N$18))*M1953,0)</f>
        <v>0</v>
      </c>
      <c r="O1953">
        <f t="shared" si="192"/>
        <v>0</v>
      </c>
      <c r="P1953">
        <f t="shared" si="193"/>
        <v>2100.9710439404557</v>
      </c>
      <c r="Q1953">
        <f t="shared" si="191"/>
        <v>2100</v>
      </c>
      <c r="R1953" s="25">
        <f t="shared" si="189"/>
        <v>0</v>
      </c>
      <c r="S1953" s="25">
        <f t="shared" si="190"/>
        <v>0</v>
      </c>
      <c r="W1953">
        <f>IF(AND(P1953&gt;='World Hubbert'!$N$9,P1952&lt;'World Hubbert'!$N$9),'Data 1'!M1953,0)</f>
        <v>0</v>
      </c>
      <c r="X1953">
        <f>IF(AND(P1953&gt;='World Hubbert'!$P$9,P1952&lt;'World Hubbert'!$P$9),'Data 1'!M1953,0)</f>
        <v>0</v>
      </c>
    </row>
    <row r="1954" spans="13:24">
      <c r="M1954">
        <f t="shared" si="188"/>
        <v>1951</v>
      </c>
      <c r="N1954">
        <f>MAX('World Hubbert'!$N$17*(1-(M1954/'World Hubbert'!$N$18))*M1954,0)</f>
        <v>0</v>
      </c>
      <c r="O1954">
        <f t="shared" si="192"/>
        <v>0</v>
      </c>
      <c r="P1954">
        <f t="shared" si="193"/>
        <v>2100.9710439404557</v>
      </c>
      <c r="Q1954">
        <f t="shared" si="191"/>
        <v>2100</v>
      </c>
      <c r="R1954" s="25">
        <f t="shared" si="189"/>
        <v>0</v>
      </c>
      <c r="S1954" s="25">
        <f t="shared" si="190"/>
        <v>0</v>
      </c>
      <c r="W1954">
        <f>IF(AND(P1954&gt;='World Hubbert'!$N$9,P1953&lt;'World Hubbert'!$N$9),'Data 1'!M1954,0)</f>
        <v>0</v>
      </c>
      <c r="X1954">
        <f>IF(AND(P1954&gt;='World Hubbert'!$P$9,P1953&lt;'World Hubbert'!$P$9),'Data 1'!M1954,0)</f>
        <v>0</v>
      </c>
    </row>
    <row r="1955" spans="13:24">
      <c r="M1955">
        <f t="shared" si="188"/>
        <v>1952</v>
      </c>
      <c r="N1955">
        <f>MAX('World Hubbert'!$N$17*(1-(M1955/'World Hubbert'!$N$18))*M1955,0)</f>
        <v>0</v>
      </c>
      <c r="O1955">
        <f t="shared" si="192"/>
        <v>0</v>
      </c>
      <c r="P1955">
        <f t="shared" si="193"/>
        <v>2100.9710439404557</v>
      </c>
      <c r="Q1955">
        <f t="shared" si="191"/>
        <v>2100</v>
      </c>
      <c r="R1955" s="25">
        <f t="shared" si="189"/>
        <v>0</v>
      </c>
      <c r="S1955" s="25">
        <f t="shared" si="190"/>
        <v>0</v>
      </c>
      <c r="W1955">
        <f>IF(AND(P1955&gt;='World Hubbert'!$N$9,P1954&lt;'World Hubbert'!$N$9),'Data 1'!M1955,0)</f>
        <v>0</v>
      </c>
      <c r="X1955">
        <f>IF(AND(P1955&gt;='World Hubbert'!$P$9,P1954&lt;'World Hubbert'!$P$9),'Data 1'!M1955,0)</f>
        <v>0</v>
      </c>
    </row>
    <row r="1956" spans="13:24">
      <c r="M1956">
        <f t="shared" si="188"/>
        <v>1953</v>
      </c>
      <c r="N1956">
        <f>MAX('World Hubbert'!$N$17*(1-(M1956/'World Hubbert'!$N$18))*M1956,0)</f>
        <v>0</v>
      </c>
      <c r="O1956">
        <f t="shared" si="192"/>
        <v>0</v>
      </c>
      <c r="P1956">
        <f t="shared" si="193"/>
        <v>2100.9710439404557</v>
      </c>
      <c r="Q1956">
        <f t="shared" si="191"/>
        <v>2100</v>
      </c>
      <c r="R1956" s="25">
        <f t="shared" si="189"/>
        <v>0</v>
      </c>
      <c r="S1956" s="25">
        <f t="shared" si="190"/>
        <v>0</v>
      </c>
      <c r="W1956">
        <f>IF(AND(P1956&gt;='World Hubbert'!$N$9,P1955&lt;'World Hubbert'!$N$9),'Data 1'!M1956,0)</f>
        <v>0</v>
      </c>
      <c r="X1956">
        <f>IF(AND(P1956&gt;='World Hubbert'!$P$9,P1955&lt;'World Hubbert'!$P$9),'Data 1'!M1956,0)</f>
        <v>0</v>
      </c>
    </row>
    <row r="1957" spans="13:24">
      <c r="M1957">
        <f t="shared" si="188"/>
        <v>1954</v>
      </c>
      <c r="N1957">
        <f>MAX('World Hubbert'!$N$17*(1-(M1957/'World Hubbert'!$N$18))*M1957,0)</f>
        <v>0</v>
      </c>
      <c r="O1957">
        <f t="shared" si="192"/>
        <v>0</v>
      </c>
      <c r="P1957">
        <f t="shared" si="193"/>
        <v>2100.9710439404557</v>
      </c>
      <c r="Q1957">
        <f t="shared" si="191"/>
        <v>2100</v>
      </c>
      <c r="R1957" s="25">
        <f t="shared" si="189"/>
        <v>0</v>
      </c>
      <c r="S1957" s="25">
        <f t="shared" si="190"/>
        <v>0</v>
      </c>
      <c r="W1957">
        <f>IF(AND(P1957&gt;='World Hubbert'!$N$9,P1956&lt;'World Hubbert'!$N$9),'Data 1'!M1957,0)</f>
        <v>0</v>
      </c>
      <c r="X1957">
        <f>IF(AND(P1957&gt;='World Hubbert'!$P$9,P1956&lt;'World Hubbert'!$P$9),'Data 1'!M1957,0)</f>
        <v>0</v>
      </c>
    </row>
    <row r="1958" spans="13:24">
      <c r="M1958">
        <f t="shared" si="188"/>
        <v>1955</v>
      </c>
      <c r="N1958">
        <f>MAX('World Hubbert'!$N$17*(1-(M1958/'World Hubbert'!$N$18))*M1958,0)</f>
        <v>0</v>
      </c>
      <c r="O1958">
        <f t="shared" si="192"/>
        <v>0</v>
      </c>
      <c r="P1958">
        <f t="shared" si="193"/>
        <v>2100.9710439404557</v>
      </c>
      <c r="Q1958">
        <f t="shared" si="191"/>
        <v>2100</v>
      </c>
      <c r="R1958" s="25">
        <f t="shared" si="189"/>
        <v>0</v>
      </c>
      <c r="S1958" s="25">
        <f t="shared" si="190"/>
        <v>0</v>
      </c>
      <c r="W1958">
        <f>IF(AND(P1958&gt;='World Hubbert'!$N$9,P1957&lt;'World Hubbert'!$N$9),'Data 1'!M1958,0)</f>
        <v>0</v>
      </c>
      <c r="X1958">
        <f>IF(AND(P1958&gt;='World Hubbert'!$P$9,P1957&lt;'World Hubbert'!$P$9),'Data 1'!M1958,0)</f>
        <v>0</v>
      </c>
    </row>
    <row r="1959" spans="13:24">
      <c r="M1959">
        <f t="shared" si="188"/>
        <v>1956</v>
      </c>
      <c r="N1959">
        <f>MAX('World Hubbert'!$N$17*(1-(M1959/'World Hubbert'!$N$18))*M1959,0)</f>
        <v>0</v>
      </c>
      <c r="O1959">
        <f t="shared" si="192"/>
        <v>0</v>
      </c>
      <c r="P1959">
        <f t="shared" si="193"/>
        <v>2100.9710439404557</v>
      </c>
      <c r="Q1959">
        <f t="shared" si="191"/>
        <v>2100</v>
      </c>
      <c r="R1959" s="25">
        <f t="shared" si="189"/>
        <v>0</v>
      </c>
      <c r="S1959" s="25">
        <f t="shared" si="190"/>
        <v>0</v>
      </c>
      <c r="W1959">
        <f>IF(AND(P1959&gt;='World Hubbert'!$N$9,P1958&lt;'World Hubbert'!$N$9),'Data 1'!M1959,0)</f>
        <v>0</v>
      </c>
      <c r="X1959">
        <f>IF(AND(P1959&gt;='World Hubbert'!$P$9,P1958&lt;'World Hubbert'!$P$9),'Data 1'!M1959,0)</f>
        <v>0</v>
      </c>
    </row>
    <row r="1960" spans="13:24">
      <c r="M1960">
        <f t="shared" si="188"/>
        <v>1957</v>
      </c>
      <c r="N1960">
        <f>MAX('World Hubbert'!$N$17*(1-(M1960/'World Hubbert'!$N$18))*M1960,0)</f>
        <v>0</v>
      </c>
      <c r="O1960">
        <f t="shared" si="192"/>
        <v>0</v>
      </c>
      <c r="P1960">
        <f t="shared" si="193"/>
        <v>2100.9710439404557</v>
      </c>
      <c r="Q1960">
        <f t="shared" si="191"/>
        <v>2100</v>
      </c>
      <c r="R1960" s="25">
        <f t="shared" si="189"/>
        <v>0</v>
      </c>
      <c r="S1960" s="25">
        <f t="shared" si="190"/>
        <v>0</v>
      </c>
      <c r="W1960">
        <f>IF(AND(P1960&gt;='World Hubbert'!$N$9,P1959&lt;'World Hubbert'!$N$9),'Data 1'!M1960,0)</f>
        <v>0</v>
      </c>
      <c r="X1960">
        <f>IF(AND(P1960&gt;='World Hubbert'!$P$9,P1959&lt;'World Hubbert'!$P$9),'Data 1'!M1960,0)</f>
        <v>0</v>
      </c>
    </row>
    <row r="1961" spans="13:24">
      <c r="M1961">
        <f t="shared" si="188"/>
        <v>1958</v>
      </c>
      <c r="N1961">
        <f>MAX('World Hubbert'!$N$17*(1-(M1961/'World Hubbert'!$N$18))*M1961,0)</f>
        <v>0</v>
      </c>
      <c r="O1961">
        <f t="shared" si="192"/>
        <v>0</v>
      </c>
      <c r="P1961">
        <f t="shared" si="193"/>
        <v>2100.9710439404557</v>
      </c>
      <c r="Q1961">
        <f t="shared" si="191"/>
        <v>2100</v>
      </c>
      <c r="R1961" s="25">
        <f t="shared" si="189"/>
        <v>0</v>
      </c>
      <c r="S1961" s="25">
        <f t="shared" si="190"/>
        <v>0</v>
      </c>
      <c r="W1961">
        <f>IF(AND(P1961&gt;='World Hubbert'!$N$9,P1960&lt;'World Hubbert'!$N$9),'Data 1'!M1961,0)</f>
        <v>0</v>
      </c>
      <c r="X1961">
        <f>IF(AND(P1961&gt;='World Hubbert'!$P$9,P1960&lt;'World Hubbert'!$P$9),'Data 1'!M1961,0)</f>
        <v>0</v>
      </c>
    </row>
    <row r="1962" spans="13:24">
      <c r="M1962">
        <f t="shared" si="188"/>
        <v>1959</v>
      </c>
      <c r="N1962">
        <f>MAX('World Hubbert'!$N$17*(1-(M1962/'World Hubbert'!$N$18))*M1962,0)</f>
        <v>0</v>
      </c>
      <c r="O1962">
        <f t="shared" si="192"/>
        <v>0</v>
      </c>
      <c r="P1962">
        <f t="shared" si="193"/>
        <v>2100.9710439404557</v>
      </c>
      <c r="Q1962">
        <f t="shared" si="191"/>
        <v>2100</v>
      </c>
      <c r="R1962" s="25">
        <f t="shared" si="189"/>
        <v>0</v>
      </c>
      <c r="S1962" s="25">
        <f t="shared" si="190"/>
        <v>0</v>
      </c>
      <c r="W1962">
        <f>IF(AND(P1962&gt;='World Hubbert'!$N$9,P1961&lt;'World Hubbert'!$N$9),'Data 1'!M1962,0)</f>
        <v>0</v>
      </c>
      <c r="X1962">
        <f>IF(AND(P1962&gt;='World Hubbert'!$P$9,P1961&lt;'World Hubbert'!$P$9),'Data 1'!M1962,0)</f>
        <v>0</v>
      </c>
    </row>
    <row r="1963" spans="13:24">
      <c r="M1963">
        <f t="shared" si="188"/>
        <v>1960</v>
      </c>
      <c r="N1963">
        <f>MAX('World Hubbert'!$N$17*(1-(M1963/'World Hubbert'!$N$18))*M1963,0)</f>
        <v>0</v>
      </c>
      <c r="O1963">
        <f t="shared" si="192"/>
        <v>0</v>
      </c>
      <c r="P1963">
        <f t="shared" si="193"/>
        <v>2100.9710439404557</v>
      </c>
      <c r="Q1963">
        <f t="shared" si="191"/>
        <v>2100</v>
      </c>
      <c r="R1963" s="25">
        <f t="shared" si="189"/>
        <v>0</v>
      </c>
      <c r="S1963" s="25">
        <f t="shared" si="190"/>
        <v>0</v>
      </c>
      <c r="W1963">
        <f>IF(AND(P1963&gt;='World Hubbert'!$N$9,P1962&lt;'World Hubbert'!$N$9),'Data 1'!M1963,0)</f>
        <v>0</v>
      </c>
      <c r="X1963">
        <f>IF(AND(P1963&gt;='World Hubbert'!$P$9,P1962&lt;'World Hubbert'!$P$9),'Data 1'!M1963,0)</f>
        <v>0</v>
      </c>
    </row>
    <row r="1964" spans="13:24">
      <c r="M1964">
        <f t="shared" si="188"/>
        <v>1961</v>
      </c>
      <c r="N1964">
        <f>MAX('World Hubbert'!$N$17*(1-(M1964/'World Hubbert'!$N$18))*M1964,0)</f>
        <v>0</v>
      </c>
      <c r="O1964">
        <f t="shared" si="192"/>
        <v>0</v>
      </c>
      <c r="P1964">
        <f t="shared" si="193"/>
        <v>2100.9710439404557</v>
      </c>
      <c r="Q1964">
        <f t="shared" si="191"/>
        <v>2100</v>
      </c>
      <c r="R1964" s="25">
        <f t="shared" si="189"/>
        <v>0</v>
      </c>
      <c r="S1964" s="25">
        <f t="shared" si="190"/>
        <v>0</v>
      </c>
      <c r="W1964">
        <f>IF(AND(P1964&gt;='World Hubbert'!$N$9,P1963&lt;'World Hubbert'!$N$9),'Data 1'!M1964,0)</f>
        <v>0</v>
      </c>
      <c r="X1964">
        <f>IF(AND(P1964&gt;='World Hubbert'!$P$9,P1963&lt;'World Hubbert'!$P$9),'Data 1'!M1964,0)</f>
        <v>0</v>
      </c>
    </row>
    <row r="1965" spans="13:24">
      <c r="M1965">
        <f t="shared" si="188"/>
        <v>1962</v>
      </c>
      <c r="N1965">
        <f>MAX('World Hubbert'!$N$17*(1-(M1965/'World Hubbert'!$N$18))*M1965,0)</f>
        <v>0</v>
      </c>
      <c r="O1965">
        <f t="shared" si="192"/>
        <v>0</v>
      </c>
      <c r="P1965">
        <f t="shared" si="193"/>
        <v>2100.9710439404557</v>
      </c>
      <c r="Q1965">
        <f t="shared" si="191"/>
        <v>2100</v>
      </c>
      <c r="R1965" s="25">
        <f t="shared" si="189"/>
        <v>0</v>
      </c>
      <c r="S1965" s="25">
        <f t="shared" si="190"/>
        <v>0</v>
      </c>
      <c r="W1965">
        <f>IF(AND(P1965&gt;='World Hubbert'!$N$9,P1964&lt;'World Hubbert'!$N$9),'Data 1'!M1965,0)</f>
        <v>0</v>
      </c>
      <c r="X1965">
        <f>IF(AND(P1965&gt;='World Hubbert'!$P$9,P1964&lt;'World Hubbert'!$P$9),'Data 1'!M1965,0)</f>
        <v>0</v>
      </c>
    </row>
    <row r="1966" spans="13:24">
      <c r="M1966">
        <f t="shared" si="188"/>
        <v>1963</v>
      </c>
      <c r="N1966">
        <f>MAX('World Hubbert'!$N$17*(1-(M1966/'World Hubbert'!$N$18))*M1966,0)</f>
        <v>0</v>
      </c>
      <c r="O1966">
        <f t="shared" si="192"/>
        <v>0</v>
      </c>
      <c r="P1966">
        <f t="shared" si="193"/>
        <v>2100.9710439404557</v>
      </c>
      <c r="Q1966">
        <f t="shared" si="191"/>
        <v>2100</v>
      </c>
      <c r="R1966" s="25">
        <f t="shared" si="189"/>
        <v>0</v>
      </c>
      <c r="S1966" s="25">
        <f t="shared" si="190"/>
        <v>0</v>
      </c>
      <c r="W1966">
        <f>IF(AND(P1966&gt;='World Hubbert'!$N$9,P1965&lt;'World Hubbert'!$N$9),'Data 1'!M1966,0)</f>
        <v>0</v>
      </c>
      <c r="X1966">
        <f>IF(AND(P1966&gt;='World Hubbert'!$P$9,P1965&lt;'World Hubbert'!$P$9),'Data 1'!M1966,0)</f>
        <v>0</v>
      </c>
    </row>
    <row r="1967" spans="13:24">
      <c r="M1967">
        <f t="shared" si="188"/>
        <v>1964</v>
      </c>
      <c r="N1967">
        <f>MAX('World Hubbert'!$N$17*(1-(M1967/'World Hubbert'!$N$18))*M1967,0)</f>
        <v>0</v>
      </c>
      <c r="O1967">
        <f t="shared" si="192"/>
        <v>0</v>
      </c>
      <c r="P1967">
        <f t="shared" si="193"/>
        <v>2100.9710439404557</v>
      </c>
      <c r="Q1967">
        <f t="shared" si="191"/>
        <v>2100</v>
      </c>
      <c r="R1967" s="25">
        <f t="shared" si="189"/>
        <v>0</v>
      </c>
      <c r="S1967" s="25">
        <f t="shared" si="190"/>
        <v>0</v>
      </c>
      <c r="W1967">
        <f>IF(AND(P1967&gt;='World Hubbert'!$N$9,P1966&lt;'World Hubbert'!$N$9),'Data 1'!M1967,0)</f>
        <v>0</v>
      </c>
      <c r="X1967">
        <f>IF(AND(P1967&gt;='World Hubbert'!$P$9,P1966&lt;'World Hubbert'!$P$9),'Data 1'!M1967,0)</f>
        <v>0</v>
      </c>
    </row>
    <row r="1968" spans="13:24">
      <c r="M1968">
        <f t="shared" si="188"/>
        <v>1965</v>
      </c>
      <c r="N1968">
        <f>MAX('World Hubbert'!$N$17*(1-(M1968/'World Hubbert'!$N$18))*M1968,0)</f>
        <v>0</v>
      </c>
      <c r="O1968">
        <f t="shared" si="192"/>
        <v>0</v>
      </c>
      <c r="P1968">
        <f t="shared" si="193"/>
        <v>2100.9710439404557</v>
      </c>
      <c r="Q1968">
        <f t="shared" si="191"/>
        <v>2100</v>
      </c>
      <c r="R1968" s="25">
        <f t="shared" si="189"/>
        <v>0</v>
      </c>
      <c r="S1968" s="25">
        <f t="shared" si="190"/>
        <v>0</v>
      </c>
      <c r="W1968">
        <f>IF(AND(P1968&gt;='World Hubbert'!$N$9,P1967&lt;'World Hubbert'!$N$9),'Data 1'!M1968,0)</f>
        <v>0</v>
      </c>
      <c r="X1968">
        <f>IF(AND(P1968&gt;='World Hubbert'!$P$9,P1967&lt;'World Hubbert'!$P$9),'Data 1'!M1968,0)</f>
        <v>0</v>
      </c>
    </row>
    <row r="1969" spans="13:24">
      <c r="M1969">
        <f t="shared" si="188"/>
        <v>1966</v>
      </c>
      <c r="N1969">
        <f>MAX('World Hubbert'!$N$17*(1-(M1969/'World Hubbert'!$N$18))*M1969,0)</f>
        <v>0</v>
      </c>
      <c r="O1969">
        <f t="shared" si="192"/>
        <v>0</v>
      </c>
      <c r="P1969">
        <f t="shared" si="193"/>
        <v>2100.9710439404557</v>
      </c>
      <c r="Q1969">
        <f t="shared" si="191"/>
        <v>2100</v>
      </c>
      <c r="R1969" s="25">
        <f t="shared" si="189"/>
        <v>0</v>
      </c>
      <c r="S1969" s="25">
        <f t="shared" si="190"/>
        <v>0</v>
      </c>
      <c r="W1969">
        <f>IF(AND(P1969&gt;='World Hubbert'!$N$9,P1968&lt;'World Hubbert'!$N$9),'Data 1'!M1969,0)</f>
        <v>0</v>
      </c>
      <c r="X1969">
        <f>IF(AND(P1969&gt;='World Hubbert'!$P$9,P1968&lt;'World Hubbert'!$P$9),'Data 1'!M1969,0)</f>
        <v>0</v>
      </c>
    </row>
    <row r="1970" spans="13:24">
      <c r="M1970">
        <f t="shared" si="188"/>
        <v>1967</v>
      </c>
      <c r="N1970">
        <f>MAX('World Hubbert'!$N$17*(1-(M1970/'World Hubbert'!$N$18))*M1970,0)</f>
        <v>0</v>
      </c>
      <c r="O1970">
        <f t="shared" si="192"/>
        <v>0</v>
      </c>
      <c r="P1970">
        <f t="shared" si="193"/>
        <v>2100.9710439404557</v>
      </c>
      <c r="Q1970">
        <f t="shared" si="191"/>
        <v>2100</v>
      </c>
      <c r="R1970" s="25">
        <f t="shared" si="189"/>
        <v>0</v>
      </c>
      <c r="S1970" s="25">
        <f t="shared" si="190"/>
        <v>0</v>
      </c>
      <c r="W1970">
        <f>IF(AND(P1970&gt;='World Hubbert'!$N$9,P1969&lt;'World Hubbert'!$N$9),'Data 1'!M1970,0)</f>
        <v>0</v>
      </c>
      <c r="X1970">
        <f>IF(AND(P1970&gt;='World Hubbert'!$P$9,P1969&lt;'World Hubbert'!$P$9),'Data 1'!M1970,0)</f>
        <v>0</v>
      </c>
    </row>
    <row r="1971" spans="13:24">
      <c r="M1971">
        <f t="shared" si="188"/>
        <v>1968</v>
      </c>
      <c r="N1971">
        <f>MAX('World Hubbert'!$N$17*(1-(M1971/'World Hubbert'!$N$18))*M1971,0)</f>
        <v>0</v>
      </c>
      <c r="O1971">
        <f t="shared" si="192"/>
        <v>0</v>
      </c>
      <c r="P1971">
        <f t="shared" si="193"/>
        <v>2100.9710439404557</v>
      </c>
      <c r="Q1971">
        <f t="shared" si="191"/>
        <v>2100</v>
      </c>
      <c r="R1971" s="25">
        <f t="shared" si="189"/>
        <v>0</v>
      </c>
      <c r="S1971" s="25">
        <f t="shared" si="190"/>
        <v>0</v>
      </c>
      <c r="W1971">
        <f>IF(AND(P1971&gt;='World Hubbert'!$N$9,P1970&lt;'World Hubbert'!$N$9),'Data 1'!M1971,0)</f>
        <v>0</v>
      </c>
      <c r="X1971">
        <f>IF(AND(P1971&gt;='World Hubbert'!$P$9,P1970&lt;'World Hubbert'!$P$9),'Data 1'!M1971,0)</f>
        <v>0</v>
      </c>
    </row>
    <row r="1972" spans="13:24">
      <c r="M1972">
        <f t="shared" si="188"/>
        <v>1969</v>
      </c>
      <c r="N1972">
        <f>MAX('World Hubbert'!$N$17*(1-(M1972/'World Hubbert'!$N$18))*M1972,0)</f>
        <v>0</v>
      </c>
      <c r="O1972">
        <f t="shared" si="192"/>
        <v>0</v>
      </c>
      <c r="P1972">
        <f t="shared" si="193"/>
        <v>2100.9710439404557</v>
      </c>
      <c r="Q1972">
        <f t="shared" si="191"/>
        <v>2100</v>
      </c>
      <c r="R1972" s="25">
        <f t="shared" si="189"/>
        <v>0</v>
      </c>
      <c r="S1972" s="25">
        <f t="shared" si="190"/>
        <v>0</v>
      </c>
      <c r="W1972">
        <f>IF(AND(P1972&gt;='World Hubbert'!$N$9,P1971&lt;'World Hubbert'!$N$9),'Data 1'!M1972,0)</f>
        <v>0</v>
      </c>
      <c r="X1972">
        <f>IF(AND(P1972&gt;='World Hubbert'!$P$9,P1971&lt;'World Hubbert'!$P$9),'Data 1'!M1972,0)</f>
        <v>0</v>
      </c>
    </row>
    <row r="1973" spans="13:24">
      <c r="M1973">
        <f t="shared" si="188"/>
        <v>1970</v>
      </c>
      <c r="N1973">
        <f>MAX('World Hubbert'!$N$17*(1-(M1973/'World Hubbert'!$N$18))*M1973,0)</f>
        <v>0</v>
      </c>
      <c r="O1973">
        <f t="shared" si="192"/>
        <v>0</v>
      </c>
      <c r="P1973">
        <f t="shared" si="193"/>
        <v>2100.9710439404557</v>
      </c>
      <c r="Q1973">
        <f t="shared" si="191"/>
        <v>2100</v>
      </c>
      <c r="R1973" s="25">
        <f t="shared" si="189"/>
        <v>0</v>
      </c>
      <c r="S1973" s="25">
        <f t="shared" si="190"/>
        <v>0</v>
      </c>
      <c r="W1973">
        <f>IF(AND(P1973&gt;='World Hubbert'!$N$9,P1972&lt;'World Hubbert'!$N$9),'Data 1'!M1973,0)</f>
        <v>0</v>
      </c>
      <c r="X1973">
        <f>IF(AND(P1973&gt;='World Hubbert'!$P$9,P1972&lt;'World Hubbert'!$P$9),'Data 1'!M1973,0)</f>
        <v>0</v>
      </c>
    </row>
    <row r="1974" spans="13:24">
      <c r="M1974">
        <f t="shared" si="188"/>
        <v>1971</v>
      </c>
      <c r="N1974">
        <f>MAX('World Hubbert'!$N$17*(1-(M1974/'World Hubbert'!$N$18))*M1974,0)</f>
        <v>0</v>
      </c>
      <c r="O1974">
        <f t="shared" si="192"/>
        <v>0</v>
      </c>
      <c r="P1974">
        <f t="shared" si="193"/>
        <v>2100.9710439404557</v>
      </c>
      <c r="Q1974">
        <f t="shared" si="191"/>
        <v>2100</v>
      </c>
      <c r="R1974" s="25">
        <f t="shared" si="189"/>
        <v>0</v>
      </c>
      <c r="S1974" s="25">
        <f t="shared" si="190"/>
        <v>0</v>
      </c>
      <c r="W1974">
        <f>IF(AND(P1974&gt;='World Hubbert'!$N$9,P1973&lt;'World Hubbert'!$N$9),'Data 1'!M1974,0)</f>
        <v>0</v>
      </c>
      <c r="X1974">
        <f>IF(AND(P1974&gt;='World Hubbert'!$P$9,P1973&lt;'World Hubbert'!$P$9),'Data 1'!M1974,0)</f>
        <v>0</v>
      </c>
    </row>
    <row r="1975" spans="13:24">
      <c r="M1975">
        <f t="shared" ref="M1975:M2038" si="194">M1974+1</f>
        <v>1972</v>
      </c>
      <c r="N1975">
        <f>MAX('World Hubbert'!$N$17*(1-(M1975/'World Hubbert'!$N$18))*M1975,0)</f>
        <v>0</v>
      </c>
      <c r="O1975">
        <f t="shared" si="192"/>
        <v>0</v>
      </c>
      <c r="P1975">
        <f t="shared" si="193"/>
        <v>2100.9710439404557</v>
      </c>
      <c r="Q1975">
        <f t="shared" si="191"/>
        <v>2100</v>
      </c>
      <c r="R1975" s="25">
        <f t="shared" ref="R1975:R2038" si="195">IF(N1975&gt;0,N1975*1000,0)</f>
        <v>0</v>
      </c>
      <c r="S1975" s="25">
        <f t="shared" ref="S1975:S2038" si="196">IF(R1975=$T$6,Q1975,0)</f>
        <v>0</v>
      </c>
      <c r="W1975">
        <f>IF(AND(P1975&gt;='World Hubbert'!$N$9,P1974&lt;'World Hubbert'!$N$9),'Data 1'!M1975,0)</f>
        <v>0</v>
      </c>
      <c r="X1975">
        <f>IF(AND(P1975&gt;='World Hubbert'!$P$9,P1974&lt;'World Hubbert'!$P$9),'Data 1'!M1975,0)</f>
        <v>0</v>
      </c>
    </row>
    <row r="1976" spans="13:24">
      <c r="M1976">
        <f t="shared" si="194"/>
        <v>1973</v>
      </c>
      <c r="N1976">
        <f>MAX('World Hubbert'!$N$17*(1-(M1976/'World Hubbert'!$N$18))*M1976,0)</f>
        <v>0</v>
      </c>
      <c r="O1976">
        <f t="shared" si="192"/>
        <v>0</v>
      </c>
      <c r="P1976">
        <f t="shared" si="193"/>
        <v>2100.9710439404557</v>
      </c>
      <c r="Q1976">
        <f t="shared" si="191"/>
        <v>2100</v>
      </c>
      <c r="R1976" s="25">
        <f t="shared" si="195"/>
        <v>0</v>
      </c>
      <c r="S1976" s="25">
        <f t="shared" si="196"/>
        <v>0</v>
      </c>
      <c r="W1976">
        <f>IF(AND(P1976&gt;='World Hubbert'!$N$9,P1975&lt;'World Hubbert'!$N$9),'Data 1'!M1976,0)</f>
        <v>0</v>
      </c>
      <c r="X1976">
        <f>IF(AND(P1976&gt;='World Hubbert'!$P$9,P1975&lt;'World Hubbert'!$P$9),'Data 1'!M1976,0)</f>
        <v>0</v>
      </c>
    </row>
    <row r="1977" spans="13:24">
      <c r="M1977">
        <f t="shared" si="194"/>
        <v>1974</v>
      </c>
      <c r="N1977">
        <f>MAX('World Hubbert'!$N$17*(1-(M1977/'World Hubbert'!$N$18))*M1977,0)</f>
        <v>0</v>
      </c>
      <c r="O1977">
        <f t="shared" si="192"/>
        <v>0</v>
      </c>
      <c r="P1977">
        <f t="shared" si="193"/>
        <v>2100.9710439404557</v>
      </c>
      <c r="Q1977">
        <f t="shared" si="191"/>
        <v>2100</v>
      </c>
      <c r="R1977" s="25">
        <f t="shared" si="195"/>
        <v>0</v>
      </c>
      <c r="S1977" s="25">
        <f t="shared" si="196"/>
        <v>0</v>
      </c>
      <c r="W1977">
        <f>IF(AND(P1977&gt;='World Hubbert'!$N$9,P1976&lt;'World Hubbert'!$N$9),'Data 1'!M1977,0)</f>
        <v>0</v>
      </c>
      <c r="X1977">
        <f>IF(AND(P1977&gt;='World Hubbert'!$P$9,P1976&lt;'World Hubbert'!$P$9),'Data 1'!M1977,0)</f>
        <v>0</v>
      </c>
    </row>
    <row r="1978" spans="13:24">
      <c r="M1978">
        <f t="shared" si="194"/>
        <v>1975</v>
      </c>
      <c r="N1978">
        <f>MAX('World Hubbert'!$N$17*(1-(M1978/'World Hubbert'!$N$18))*M1978,0)</f>
        <v>0</v>
      </c>
      <c r="O1978">
        <f t="shared" si="192"/>
        <v>0</v>
      </c>
      <c r="P1978">
        <f t="shared" si="193"/>
        <v>2100.9710439404557</v>
      </c>
      <c r="Q1978">
        <f t="shared" si="191"/>
        <v>2100</v>
      </c>
      <c r="R1978" s="25">
        <f t="shared" si="195"/>
        <v>0</v>
      </c>
      <c r="S1978" s="25">
        <f t="shared" si="196"/>
        <v>0</v>
      </c>
      <c r="W1978">
        <f>IF(AND(P1978&gt;='World Hubbert'!$N$9,P1977&lt;'World Hubbert'!$N$9),'Data 1'!M1978,0)</f>
        <v>0</v>
      </c>
      <c r="X1978">
        <f>IF(AND(P1978&gt;='World Hubbert'!$P$9,P1977&lt;'World Hubbert'!$P$9),'Data 1'!M1978,0)</f>
        <v>0</v>
      </c>
    </row>
    <row r="1979" spans="13:24">
      <c r="M1979">
        <f t="shared" si="194"/>
        <v>1976</v>
      </c>
      <c r="N1979">
        <f>MAX('World Hubbert'!$N$17*(1-(M1979/'World Hubbert'!$N$18))*M1979,0)</f>
        <v>0</v>
      </c>
      <c r="O1979">
        <f t="shared" si="192"/>
        <v>0</v>
      </c>
      <c r="P1979">
        <f t="shared" si="193"/>
        <v>2100.9710439404557</v>
      </c>
      <c r="Q1979">
        <f t="shared" si="191"/>
        <v>2100</v>
      </c>
      <c r="R1979" s="25">
        <f t="shared" si="195"/>
        <v>0</v>
      </c>
      <c r="S1979" s="25">
        <f t="shared" si="196"/>
        <v>0</v>
      </c>
      <c r="W1979">
        <f>IF(AND(P1979&gt;='World Hubbert'!$N$9,P1978&lt;'World Hubbert'!$N$9),'Data 1'!M1979,0)</f>
        <v>0</v>
      </c>
      <c r="X1979">
        <f>IF(AND(P1979&gt;='World Hubbert'!$P$9,P1978&lt;'World Hubbert'!$P$9),'Data 1'!M1979,0)</f>
        <v>0</v>
      </c>
    </row>
    <row r="1980" spans="13:24">
      <c r="M1980">
        <f t="shared" si="194"/>
        <v>1977</v>
      </c>
      <c r="N1980">
        <f>MAX('World Hubbert'!$N$17*(1-(M1980/'World Hubbert'!$N$18))*M1980,0)</f>
        <v>0</v>
      </c>
      <c r="O1980">
        <f t="shared" si="192"/>
        <v>0</v>
      </c>
      <c r="P1980">
        <f t="shared" si="193"/>
        <v>2100.9710439404557</v>
      </c>
      <c r="Q1980">
        <f t="shared" si="191"/>
        <v>2100</v>
      </c>
      <c r="R1980" s="25">
        <f t="shared" si="195"/>
        <v>0</v>
      </c>
      <c r="S1980" s="25">
        <f t="shared" si="196"/>
        <v>0</v>
      </c>
      <c r="W1980">
        <f>IF(AND(P1980&gt;='World Hubbert'!$N$9,P1979&lt;'World Hubbert'!$N$9),'Data 1'!M1980,0)</f>
        <v>0</v>
      </c>
      <c r="X1980">
        <f>IF(AND(P1980&gt;='World Hubbert'!$P$9,P1979&lt;'World Hubbert'!$P$9),'Data 1'!M1980,0)</f>
        <v>0</v>
      </c>
    </row>
    <row r="1981" spans="13:24">
      <c r="M1981">
        <f t="shared" si="194"/>
        <v>1978</v>
      </c>
      <c r="N1981">
        <f>MAX('World Hubbert'!$N$17*(1-(M1981/'World Hubbert'!$N$18))*M1981,0)</f>
        <v>0</v>
      </c>
      <c r="O1981">
        <f t="shared" si="192"/>
        <v>0</v>
      </c>
      <c r="P1981">
        <f t="shared" si="193"/>
        <v>2100.9710439404557</v>
      </c>
      <c r="Q1981">
        <f t="shared" si="191"/>
        <v>2100</v>
      </c>
      <c r="R1981" s="25">
        <f t="shared" si="195"/>
        <v>0</v>
      </c>
      <c r="S1981" s="25">
        <f t="shared" si="196"/>
        <v>0</v>
      </c>
      <c r="W1981">
        <f>IF(AND(P1981&gt;='World Hubbert'!$N$9,P1980&lt;'World Hubbert'!$N$9),'Data 1'!M1981,0)</f>
        <v>0</v>
      </c>
      <c r="X1981">
        <f>IF(AND(P1981&gt;='World Hubbert'!$P$9,P1980&lt;'World Hubbert'!$P$9),'Data 1'!M1981,0)</f>
        <v>0</v>
      </c>
    </row>
    <row r="1982" spans="13:24">
      <c r="M1982">
        <f t="shared" si="194"/>
        <v>1979</v>
      </c>
      <c r="N1982">
        <f>MAX('World Hubbert'!$N$17*(1-(M1982/'World Hubbert'!$N$18))*M1982,0)</f>
        <v>0</v>
      </c>
      <c r="O1982">
        <f t="shared" si="192"/>
        <v>0</v>
      </c>
      <c r="P1982">
        <f t="shared" si="193"/>
        <v>2100.9710439404557</v>
      </c>
      <c r="Q1982">
        <f t="shared" si="191"/>
        <v>2100</v>
      </c>
      <c r="R1982" s="25">
        <f t="shared" si="195"/>
        <v>0</v>
      </c>
      <c r="S1982" s="25">
        <f t="shared" si="196"/>
        <v>0</v>
      </c>
      <c r="W1982">
        <f>IF(AND(P1982&gt;='World Hubbert'!$N$9,P1981&lt;'World Hubbert'!$N$9),'Data 1'!M1982,0)</f>
        <v>0</v>
      </c>
      <c r="X1982">
        <f>IF(AND(P1982&gt;='World Hubbert'!$P$9,P1981&lt;'World Hubbert'!$P$9),'Data 1'!M1982,0)</f>
        <v>0</v>
      </c>
    </row>
    <row r="1983" spans="13:24">
      <c r="M1983">
        <f t="shared" si="194"/>
        <v>1980</v>
      </c>
      <c r="N1983">
        <f>MAX('World Hubbert'!$N$17*(1-(M1983/'World Hubbert'!$N$18))*M1983,0)</f>
        <v>0</v>
      </c>
      <c r="O1983">
        <f t="shared" si="192"/>
        <v>0</v>
      </c>
      <c r="P1983">
        <f t="shared" si="193"/>
        <v>2100.9710439404557</v>
      </c>
      <c r="Q1983">
        <f t="shared" si="191"/>
        <v>2100</v>
      </c>
      <c r="R1983" s="25">
        <f t="shared" si="195"/>
        <v>0</v>
      </c>
      <c r="S1983" s="25">
        <f t="shared" si="196"/>
        <v>0</v>
      </c>
      <c r="W1983">
        <f>IF(AND(P1983&gt;='World Hubbert'!$N$9,P1982&lt;'World Hubbert'!$N$9),'Data 1'!M1983,0)</f>
        <v>0</v>
      </c>
      <c r="X1983">
        <f>IF(AND(P1983&gt;='World Hubbert'!$P$9,P1982&lt;'World Hubbert'!$P$9),'Data 1'!M1983,0)</f>
        <v>0</v>
      </c>
    </row>
    <row r="1984" spans="13:24">
      <c r="M1984">
        <f t="shared" si="194"/>
        <v>1981</v>
      </c>
      <c r="N1984">
        <f>MAX('World Hubbert'!$N$17*(1-(M1984/'World Hubbert'!$N$18))*M1984,0)</f>
        <v>0</v>
      </c>
      <c r="O1984">
        <f t="shared" si="192"/>
        <v>0</v>
      </c>
      <c r="P1984">
        <f t="shared" si="193"/>
        <v>2100.9710439404557</v>
      </c>
      <c r="Q1984">
        <f t="shared" si="191"/>
        <v>2100</v>
      </c>
      <c r="R1984" s="25">
        <f t="shared" si="195"/>
        <v>0</v>
      </c>
      <c r="S1984" s="25">
        <f t="shared" si="196"/>
        <v>0</v>
      </c>
      <c r="W1984">
        <f>IF(AND(P1984&gt;='World Hubbert'!$N$9,P1983&lt;'World Hubbert'!$N$9),'Data 1'!M1984,0)</f>
        <v>0</v>
      </c>
      <c r="X1984">
        <f>IF(AND(P1984&gt;='World Hubbert'!$P$9,P1983&lt;'World Hubbert'!$P$9),'Data 1'!M1984,0)</f>
        <v>0</v>
      </c>
    </row>
    <row r="1985" spans="13:24">
      <c r="M1985">
        <f t="shared" si="194"/>
        <v>1982</v>
      </c>
      <c r="N1985">
        <f>MAX('World Hubbert'!$N$17*(1-(M1985/'World Hubbert'!$N$18))*M1985,0)</f>
        <v>0</v>
      </c>
      <c r="O1985">
        <f t="shared" si="192"/>
        <v>0</v>
      </c>
      <c r="P1985">
        <f t="shared" si="193"/>
        <v>2100.9710439404557</v>
      </c>
      <c r="Q1985">
        <f t="shared" si="191"/>
        <v>2100</v>
      </c>
      <c r="R1985" s="25">
        <f t="shared" si="195"/>
        <v>0</v>
      </c>
      <c r="S1985" s="25">
        <f t="shared" si="196"/>
        <v>0</v>
      </c>
      <c r="W1985">
        <f>IF(AND(P1985&gt;='World Hubbert'!$N$9,P1984&lt;'World Hubbert'!$N$9),'Data 1'!M1985,0)</f>
        <v>0</v>
      </c>
      <c r="X1985">
        <f>IF(AND(P1985&gt;='World Hubbert'!$P$9,P1984&lt;'World Hubbert'!$P$9),'Data 1'!M1985,0)</f>
        <v>0</v>
      </c>
    </row>
    <row r="1986" spans="13:24">
      <c r="M1986">
        <f t="shared" si="194"/>
        <v>1983</v>
      </c>
      <c r="N1986">
        <f>MAX('World Hubbert'!$N$17*(1-(M1986/'World Hubbert'!$N$18))*M1986,0)</f>
        <v>0</v>
      </c>
      <c r="O1986">
        <f t="shared" si="192"/>
        <v>0</v>
      </c>
      <c r="P1986">
        <f t="shared" si="193"/>
        <v>2100.9710439404557</v>
      </c>
      <c r="Q1986">
        <f t="shared" si="191"/>
        <v>2100</v>
      </c>
      <c r="R1986" s="25">
        <f t="shared" si="195"/>
        <v>0</v>
      </c>
      <c r="S1986" s="25">
        <f t="shared" si="196"/>
        <v>0</v>
      </c>
      <c r="W1986">
        <f>IF(AND(P1986&gt;='World Hubbert'!$N$9,P1985&lt;'World Hubbert'!$N$9),'Data 1'!M1986,0)</f>
        <v>0</v>
      </c>
      <c r="X1986">
        <f>IF(AND(P1986&gt;='World Hubbert'!$P$9,P1985&lt;'World Hubbert'!$P$9),'Data 1'!M1986,0)</f>
        <v>0</v>
      </c>
    </row>
    <row r="1987" spans="13:24">
      <c r="M1987">
        <f t="shared" si="194"/>
        <v>1984</v>
      </c>
      <c r="N1987">
        <f>MAX('World Hubbert'!$N$17*(1-(M1987/'World Hubbert'!$N$18))*M1987,0)</f>
        <v>0</v>
      </c>
      <c r="O1987">
        <f t="shared" si="192"/>
        <v>0</v>
      </c>
      <c r="P1987">
        <f t="shared" si="193"/>
        <v>2100.9710439404557</v>
      </c>
      <c r="Q1987">
        <f t="shared" si="191"/>
        <v>2100</v>
      </c>
      <c r="R1987" s="25">
        <f t="shared" si="195"/>
        <v>0</v>
      </c>
      <c r="S1987" s="25">
        <f t="shared" si="196"/>
        <v>0</v>
      </c>
      <c r="W1987">
        <f>IF(AND(P1987&gt;='World Hubbert'!$N$9,P1986&lt;'World Hubbert'!$N$9),'Data 1'!M1987,0)</f>
        <v>0</v>
      </c>
      <c r="X1987">
        <f>IF(AND(P1987&gt;='World Hubbert'!$P$9,P1986&lt;'World Hubbert'!$P$9),'Data 1'!M1987,0)</f>
        <v>0</v>
      </c>
    </row>
    <row r="1988" spans="13:24">
      <c r="M1988">
        <f t="shared" si="194"/>
        <v>1985</v>
      </c>
      <c r="N1988">
        <f>MAX('World Hubbert'!$N$17*(1-(M1988/'World Hubbert'!$N$18))*M1988,0)</f>
        <v>0</v>
      </c>
      <c r="O1988">
        <f t="shared" si="192"/>
        <v>0</v>
      </c>
      <c r="P1988">
        <f t="shared" si="193"/>
        <v>2100.9710439404557</v>
      </c>
      <c r="Q1988">
        <f t="shared" si="191"/>
        <v>2100</v>
      </c>
      <c r="R1988" s="25">
        <f t="shared" si="195"/>
        <v>0</v>
      </c>
      <c r="S1988" s="25">
        <f t="shared" si="196"/>
        <v>0</v>
      </c>
      <c r="W1988">
        <f>IF(AND(P1988&gt;='World Hubbert'!$N$9,P1987&lt;'World Hubbert'!$N$9),'Data 1'!M1988,0)</f>
        <v>0</v>
      </c>
      <c r="X1988">
        <f>IF(AND(P1988&gt;='World Hubbert'!$P$9,P1987&lt;'World Hubbert'!$P$9),'Data 1'!M1988,0)</f>
        <v>0</v>
      </c>
    </row>
    <row r="1989" spans="13:24">
      <c r="M1989">
        <f t="shared" si="194"/>
        <v>1986</v>
      </c>
      <c r="N1989">
        <f>MAX('World Hubbert'!$N$17*(1-(M1989/'World Hubbert'!$N$18))*M1989,0)</f>
        <v>0</v>
      </c>
      <c r="O1989">
        <f t="shared" si="192"/>
        <v>0</v>
      </c>
      <c r="P1989">
        <f t="shared" si="193"/>
        <v>2100.9710439404557</v>
      </c>
      <c r="Q1989">
        <f t="shared" ref="Q1989:Q2052" si="197">INT(P1989)</f>
        <v>2100</v>
      </c>
      <c r="R1989" s="25">
        <f t="shared" si="195"/>
        <v>0</v>
      </c>
      <c r="S1989" s="25">
        <f t="shared" si="196"/>
        <v>0</v>
      </c>
      <c r="W1989">
        <f>IF(AND(P1989&gt;='World Hubbert'!$N$9,P1988&lt;'World Hubbert'!$N$9),'Data 1'!M1989,0)</f>
        <v>0</v>
      </c>
      <c r="X1989">
        <f>IF(AND(P1989&gt;='World Hubbert'!$P$9,P1988&lt;'World Hubbert'!$P$9),'Data 1'!M1989,0)</f>
        <v>0</v>
      </c>
    </row>
    <row r="1990" spans="13:24">
      <c r="M1990">
        <f t="shared" si="194"/>
        <v>1987</v>
      </c>
      <c r="N1990">
        <f>MAX('World Hubbert'!$N$17*(1-(M1990/'World Hubbert'!$N$18))*M1990,0)</f>
        <v>0</v>
      </c>
      <c r="O1990">
        <f t="shared" si="192"/>
        <v>0</v>
      </c>
      <c r="P1990">
        <f t="shared" si="193"/>
        <v>2100.9710439404557</v>
      </c>
      <c r="Q1990">
        <f t="shared" si="197"/>
        <v>2100</v>
      </c>
      <c r="R1990" s="25">
        <f t="shared" si="195"/>
        <v>0</v>
      </c>
      <c r="S1990" s="25">
        <f t="shared" si="196"/>
        <v>0</v>
      </c>
      <c r="W1990">
        <f>IF(AND(P1990&gt;='World Hubbert'!$N$9,P1989&lt;'World Hubbert'!$N$9),'Data 1'!M1990,0)</f>
        <v>0</v>
      </c>
      <c r="X1990">
        <f>IF(AND(P1990&gt;='World Hubbert'!$P$9,P1989&lt;'World Hubbert'!$P$9),'Data 1'!M1990,0)</f>
        <v>0</v>
      </c>
    </row>
    <row r="1991" spans="13:24">
      <c r="M1991">
        <f t="shared" si="194"/>
        <v>1988</v>
      </c>
      <c r="N1991">
        <f>MAX('World Hubbert'!$N$17*(1-(M1991/'World Hubbert'!$N$18))*M1991,0)</f>
        <v>0</v>
      </c>
      <c r="O1991">
        <f t="shared" si="192"/>
        <v>0</v>
      </c>
      <c r="P1991">
        <f t="shared" si="193"/>
        <v>2100.9710439404557</v>
      </c>
      <c r="Q1991">
        <f t="shared" si="197"/>
        <v>2100</v>
      </c>
      <c r="R1991" s="25">
        <f t="shared" si="195"/>
        <v>0</v>
      </c>
      <c r="S1991" s="25">
        <f t="shared" si="196"/>
        <v>0</v>
      </c>
      <c r="W1991">
        <f>IF(AND(P1991&gt;='World Hubbert'!$N$9,P1990&lt;'World Hubbert'!$N$9),'Data 1'!M1991,0)</f>
        <v>0</v>
      </c>
      <c r="X1991">
        <f>IF(AND(P1991&gt;='World Hubbert'!$P$9,P1990&lt;'World Hubbert'!$P$9),'Data 1'!M1991,0)</f>
        <v>0</v>
      </c>
    </row>
    <row r="1992" spans="13:24">
      <c r="M1992">
        <f t="shared" si="194"/>
        <v>1989</v>
      </c>
      <c r="N1992">
        <f>MAX('World Hubbert'!$N$17*(1-(M1992/'World Hubbert'!$N$18))*M1992,0)</f>
        <v>0</v>
      </c>
      <c r="O1992">
        <f t="shared" si="192"/>
        <v>0</v>
      </c>
      <c r="P1992">
        <f t="shared" si="193"/>
        <v>2100.9710439404557</v>
      </c>
      <c r="Q1992">
        <f t="shared" si="197"/>
        <v>2100</v>
      </c>
      <c r="R1992" s="25">
        <f t="shared" si="195"/>
        <v>0</v>
      </c>
      <c r="S1992" s="25">
        <f t="shared" si="196"/>
        <v>0</v>
      </c>
      <c r="W1992">
        <f>IF(AND(P1992&gt;='World Hubbert'!$N$9,P1991&lt;'World Hubbert'!$N$9),'Data 1'!M1992,0)</f>
        <v>0</v>
      </c>
      <c r="X1992">
        <f>IF(AND(P1992&gt;='World Hubbert'!$P$9,P1991&lt;'World Hubbert'!$P$9),'Data 1'!M1992,0)</f>
        <v>0</v>
      </c>
    </row>
    <row r="1993" spans="13:24">
      <c r="M1993">
        <f t="shared" si="194"/>
        <v>1990</v>
      </c>
      <c r="N1993">
        <f>MAX('World Hubbert'!$N$17*(1-(M1993/'World Hubbert'!$N$18))*M1993,0)</f>
        <v>0</v>
      </c>
      <c r="O1993">
        <f t="shared" si="192"/>
        <v>0</v>
      </c>
      <c r="P1993">
        <f t="shared" si="193"/>
        <v>2100.9710439404557</v>
      </c>
      <c r="Q1993">
        <f t="shared" si="197"/>
        <v>2100</v>
      </c>
      <c r="R1993" s="25">
        <f t="shared" si="195"/>
        <v>0</v>
      </c>
      <c r="S1993" s="25">
        <f t="shared" si="196"/>
        <v>0</v>
      </c>
      <c r="W1993">
        <f>IF(AND(P1993&gt;='World Hubbert'!$N$9,P1992&lt;'World Hubbert'!$N$9),'Data 1'!M1993,0)</f>
        <v>0</v>
      </c>
      <c r="X1993">
        <f>IF(AND(P1993&gt;='World Hubbert'!$P$9,P1992&lt;'World Hubbert'!$P$9),'Data 1'!M1993,0)</f>
        <v>0</v>
      </c>
    </row>
    <row r="1994" spans="13:24">
      <c r="M1994">
        <f t="shared" si="194"/>
        <v>1991</v>
      </c>
      <c r="N1994">
        <f>MAX('World Hubbert'!$N$17*(1-(M1994/'World Hubbert'!$N$18))*M1994,0)</f>
        <v>0</v>
      </c>
      <c r="O1994">
        <f t="shared" si="192"/>
        <v>0</v>
      </c>
      <c r="P1994">
        <f t="shared" si="193"/>
        <v>2100.9710439404557</v>
      </c>
      <c r="Q1994">
        <f t="shared" si="197"/>
        <v>2100</v>
      </c>
      <c r="R1994" s="25">
        <f t="shared" si="195"/>
        <v>0</v>
      </c>
      <c r="S1994" s="25">
        <f t="shared" si="196"/>
        <v>0</v>
      </c>
      <c r="W1994">
        <f>IF(AND(P1994&gt;='World Hubbert'!$N$9,P1993&lt;'World Hubbert'!$N$9),'Data 1'!M1994,0)</f>
        <v>0</v>
      </c>
      <c r="X1994">
        <f>IF(AND(P1994&gt;='World Hubbert'!$P$9,P1993&lt;'World Hubbert'!$P$9),'Data 1'!M1994,0)</f>
        <v>0</v>
      </c>
    </row>
    <row r="1995" spans="13:24">
      <c r="M1995">
        <f t="shared" si="194"/>
        <v>1992</v>
      </c>
      <c r="N1995">
        <f>MAX('World Hubbert'!$N$17*(1-(M1995/'World Hubbert'!$N$18))*M1995,0)</f>
        <v>0</v>
      </c>
      <c r="O1995">
        <f t="shared" si="192"/>
        <v>0</v>
      </c>
      <c r="P1995">
        <f t="shared" si="193"/>
        <v>2100.9710439404557</v>
      </c>
      <c r="Q1995">
        <f t="shared" si="197"/>
        <v>2100</v>
      </c>
      <c r="R1995" s="25">
        <f t="shared" si="195"/>
        <v>0</v>
      </c>
      <c r="S1995" s="25">
        <f t="shared" si="196"/>
        <v>0</v>
      </c>
      <c r="W1995">
        <f>IF(AND(P1995&gt;='World Hubbert'!$N$9,P1994&lt;'World Hubbert'!$N$9),'Data 1'!M1995,0)</f>
        <v>0</v>
      </c>
      <c r="X1995">
        <f>IF(AND(P1995&gt;='World Hubbert'!$P$9,P1994&lt;'World Hubbert'!$P$9),'Data 1'!M1995,0)</f>
        <v>0</v>
      </c>
    </row>
    <row r="1996" spans="13:24">
      <c r="M1996">
        <f t="shared" si="194"/>
        <v>1993</v>
      </c>
      <c r="N1996">
        <f>MAX('World Hubbert'!$N$17*(1-(M1996/'World Hubbert'!$N$18))*M1996,0)</f>
        <v>0</v>
      </c>
      <c r="O1996">
        <f t="shared" si="192"/>
        <v>0</v>
      </c>
      <c r="P1996">
        <f t="shared" si="193"/>
        <v>2100.9710439404557</v>
      </c>
      <c r="Q1996">
        <f t="shared" si="197"/>
        <v>2100</v>
      </c>
      <c r="R1996" s="25">
        <f t="shared" si="195"/>
        <v>0</v>
      </c>
      <c r="S1996" s="25">
        <f t="shared" si="196"/>
        <v>0</v>
      </c>
      <c r="W1996">
        <f>IF(AND(P1996&gt;='World Hubbert'!$N$9,P1995&lt;'World Hubbert'!$N$9),'Data 1'!M1996,0)</f>
        <v>0</v>
      </c>
      <c r="X1996">
        <f>IF(AND(P1996&gt;='World Hubbert'!$P$9,P1995&lt;'World Hubbert'!$P$9),'Data 1'!M1996,0)</f>
        <v>0</v>
      </c>
    </row>
    <row r="1997" spans="13:24">
      <c r="M1997">
        <f t="shared" si="194"/>
        <v>1994</v>
      </c>
      <c r="N1997">
        <f>MAX('World Hubbert'!$N$17*(1-(M1997/'World Hubbert'!$N$18))*M1997,0)</f>
        <v>0</v>
      </c>
      <c r="O1997">
        <f t="shared" si="192"/>
        <v>0</v>
      </c>
      <c r="P1997">
        <f t="shared" si="193"/>
        <v>2100.9710439404557</v>
      </c>
      <c r="Q1997">
        <f t="shared" si="197"/>
        <v>2100</v>
      </c>
      <c r="R1997" s="25">
        <f t="shared" si="195"/>
        <v>0</v>
      </c>
      <c r="S1997" s="25">
        <f t="shared" si="196"/>
        <v>0</v>
      </c>
      <c r="W1997">
        <f>IF(AND(P1997&gt;='World Hubbert'!$N$9,P1996&lt;'World Hubbert'!$N$9),'Data 1'!M1997,0)</f>
        <v>0</v>
      </c>
      <c r="X1997">
        <f>IF(AND(P1997&gt;='World Hubbert'!$P$9,P1996&lt;'World Hubbert'!$P$9),'Data 1'!M1997,0)</f>
        <v>0</v>
      </c>
    </row>
    <row r="1998" spans="13:24">
      <c r="M1998">
        <f t="shared" si="194"/>
        <v>1995</v>
      </c>
      <c r="N1998">
        <f>MAX('World Hubbert'!$N$17*(1-(M1998/'World Hubbert'!$N$18))*M1998,0)</f>
        <v>0</v>
      </c>
      <c r="O1998">
        <f t="shared" si="192"/>
        <v>0</v>
      </c>
      <c r="P1998">
        <f t="shared" si="193"/>
        <v>2100.9710439404557</v>
      </c>
      <c r="Q1998">
        <f t="shared" si="197"/>
        <v>2100</v>
      </c>
      <c r="R1998" s="25">
        <f t="shared" si="195"/>
        <v>0</v>
      </c>
      <c r="S1998" s="25">
        <f t="shared" si="196"/>
        <v>0</v>
      </c>
      <c r="W1998">
        <f>IF(AND(P1998&gt;='World Hubbert'!$N$9,P1997&lt;'World Hubbert'!$N$9),'Data 1'!M1998,0)</f>
        <v>0</v>
      </c>
      <c r="X1998">
        <f>IF(AND(P1998&gt;='World Hubbert'!$P$9,P1997&lt;'World Hubbert'!$P$9),'Data 1'!M1998,0)</f>
        <v>0</v>
      </c>
    </row>
    <row r="1999" spans="13:24">
      <c r="M1999">
        <f t="shared" si="194"/>
        <v>1996</v>
      </c>
      <c r="N1999">
        <f>MAX('World Hubbert'!$N$17*(1-(M1999/'World Hubbert'!$N$18))*M1999,0)</f>
        <v>0</v>
      </c>
      <c r="O1999">
        <f t="shared" si="192"/>
        <v>0</v>
      </c>
      <c r="P1999">
        <f t="shared" si="193"/>
        <v>2100.9710439404557</v>
      </c>
      <c r="Q1999">
        <f t="shared" si="197"/>
        <v>2100</v>
      </c>
      <c r="R1999" s="25">
        <f t="shared" si="195"/>
        <v>0</v>
      </c>
      <c r="S1999" s="25">
        <f t="shared" si="196"/>
        <v>0</v>
      </c>
      <c r="W1999">
        <f>IF(AND(P1999&gt;='World Hubbert'!$N$9,P1998&lt;'World Hubbert'!$N$9),'Data 1'!M1999,0)</f>
        <v>0</v>
      </c>
      <c r="X1999">
        <f>IF(AND(P1999&gt;='World Hubbert'!$P$9,P1998&lt;'World Hubbert'!$P$9),'Data 1'!M1999,0)</f>
        <v>0</v>
      </c>
    </row>
    <row r="2000" spans="13:24">
      <c r="M2000">
        <f t="shared" si="194"/>
        <v>1997</v>
      </c>
      <c r="N2000">
        <f>MAX('World Hubbert'!$N$17*(1-(M2000/'World Hubbert'!$N$18))*M2000,0)</f>
        <v>0</v>
      </c>
      <c r="O2000">
        <f t="shared" si="192"/>
        <v>0</v>
      </c>
      <c r="P2000">
        <f t="shared" si="193"/>
        <v>2100.9710439404557</v>
      </c>
      <c r="Q2000">
        <f t="shared" si="197"/>
        <v>2100</v>
      </c>
      <c r="R2000" s="25">
        <f t="shared" si="195"/>
        <v>0</v>
      </c>
      <c r="S2000" s="25">
        <f t="shared" si="196"/>
        <v>0</v>
      </c>
      <c r="W2000">
        <f>IF(AND(P2000&gt;='World Hubbert'!$N$9,P1999&lt;'World Hubbert'!$N$9),'Data 1'!M2000,0)</f>
        <v>0</v>
      </c>
      <c r="X2000">
        <f>IF(AND(P2000&gt;='World Hubbert'!$P$9,P1999&lt;'World Hubbert'!$P$9),'Data 1'!M2000,0)</f>
        <v>0</v>
      </c>
    </row>
    <row r="2001" spans="13:24">
      <c r="M2001">
        <f t="shared" si="194"/>
        <v>1998</v>
      </c>
      <c r="N2001">
        <f>MAX('World Hubbert'!$N$17*(1-(M2001/'World Hubbert'!$N$18))*M2001,0)</f>
        <v>0</v>
      </c>
      <c r="O2001">
        <f t="shared" si="192"/>
        <v>0</v>
      </c>
      <c r="P2001">
        <f t="shared" si="193"/>
        <v>2100.9710439404557</v>
      </c>
      <c r="Q2001">
        <f t="shared" si="197"/>
        <v>2100</v>
      </c>
      <c r="R2001" s="25">
        <f t="shared" si="195"/>
        <v>0</v>
      </c>
      <c r="S2001" s="25">
        <f t="shared" si="196"/>
        <v>0</v>
      </c>
      <c r="W2001">
        <f>IF(AND(P2001&gt;='World Hubbert'!$N$9,P2000&lt;'World Hubbert'!$N$9),'Data 1'!M2001,0)</f>
        <v>0</v>
      </c>
      <c r="X2001">
        <f>IF(AND(P2001&gt;='World Hubbert'!$P$9,P2000&lt;'World Hubbert'!$P$9),'Data 1'!M2001,0)</f>
        <v>0</v>
      </c>
    </row>
    <row r="2002" spans="13:24">
      <c r="M2002">
        <f t="shared" si="194"/>
        <v>1999</v>
      </c>
      <c r="N2002">
        <f>MAX('World Hubbert'!$N$17*(1-(M2002/'World Hubbert'!$N$18))*M2002,0)</f>
        <v>0</v>
      </c>
      <c r="O2002">
        <f t="shared" si="192"/>
        <v>0</v>
      </c>
      <c r="P2002">
        <f t="shared" si="193"/>
        <v>2100.9710439404557</v>
      </c>
      <c r="Q2002">
        <f t="shared" si="197"/>
        <v>2100</v>
      </c>
      <c r="R2002" s="25">
        <f t="shared" si="195"/>
        <v>0</v>
      </c>
      <c r="S2002" s="25">
        <f t="shared" si="196"/>
        <v>0</v>
      </c>
      <c r="W2002">
        <f>IF(AND(P2002&gt;='World Hubbert'!$N$9,P2001&lt;'World Hubbert'!$N$9),'Data 1'!M2002,0)</f>
        <v>0</v>
      </c>
      <c r="X2002">
        <f>IF(AND(P2002&gt;='World Hubbert'!$P$9,P2001&lt;'World Hubbert'!$P$9),'Data 1'!M2002,0)</f>
        <v>0</v>
      </c>
    </row>
    <row r="2003" spans="13:24">
      <c r="M2003">
        <f t="shared" si="194"/>
        <v>2000</v>
      </c>
      <c r="N2003">
        <f>MAX('World Hubbert'!$N$17*(1-(M2003/'World Hubbert'!$N$18))*M2003,0)</f>
        <v>0</v>
      </c>
      <c r="O2003">
        <f t="shared" si="192"/>
        <v>0</v>
      </c>
      <c r="P2003">
        <f t="shared" si="193"/>
        <v>2100.9710439404557</v>
      </c>
      <c r="Q2003">
        <f t="shared" si="197"/>
        <v>2100</v>
      </c>
      <c r="R2003" s="25">
        <f t="shared" si="195"/>
        <v>0</v>
      </c>
      <c r="S2003" s="25">
        <f t="shared" si="196"/>
        <v>0</v>
      </c>
      <c r="W2003">
        <f>IF(AND(P2003&gt;='World Hubbert'!$N$9,P2002&lt;'World Hubbert'!$N$9),'Data 1'!M2003,0)</f>
        <v>0</v>
      </c>
      <c r="X2003">
        <f>IF(AND(P2003&gt;='World Hubbert'!$P$9,P2002&lt;'World Hubbert'!$P$9),'Data 1'!M2003,0)</f>
        <v>0</v>
      </c>
    </row>
    <row r="2004" spans="13:24">
      <c r="M2004">
        <f t="shared" si="194"/>
        <v>2001</v>
      </c>
      <c r="N2004">
        <f>MAX('World Hubbert'!$N$17*(1-(M2004/'World Hubbert'!$N$18))*M2004,0)</f>
        <v>0</v>
      </c>
      <c r="O2004">
        <f t="shared" si="192"/>
        <v>0</v>
      </c>
      <c r="P2004">
        <f t="shared" si="193"/>
        <v>2100.9710439404557</v>
      </c>
      <c r="Q2004">
        <f t="shared" si="197"/>
        <v>2100</v>
      </c>
      <c r="R2004" s="25">
        <f t="shared" si="195"/>
        <v>0</v>
      </c>
      <c r="S2004" s="25">
        <f t="shared" si="196"/>
        <v>0</v>
      </c>
      <c r="W2004">
        <f>IF(AND(P2004&gt;='World Hubbert'!$N$9,P2003&lt;'World Hubbert'!$N$9),'Data 1'!M2004,0)</f>
        <v>0</v>
      </c>
      <c r="X2004">
        <f>IF(AND(P2004&gt;='World Hubbert'!$P$9,P2003&lt;'World Hubbert'!$P$9),'Data 1'!M2004,0)</f>
        <v>0</v>
      </c>
    </row>
    <row r="2005" spans="13:24">
      <c r="M2005">
        <f t="shared" si="194"/>
        <v>2002</v>
      </c>
      <c r="N2005">
        <f>MAX('World Hubbert'!$N$17*(1-(M2005/'World Hubbert'!$N$18))*M2005,0)</f>
        <v>0</v>
      </c>
      <c r="O2005">
        <f t="shared" ref="O2005:O2068" si="198">IF(N2005&gt;0,1/N2005,0)</f>
        <v>0</v>
      </c>
      <c r="P2005">
        <f t="shared" ref="P2005:P2068" si="199">P2004+O2005</f>
        <v>2100.9710439404557</v>
      </c>
      <c r="Q2005">
        <f t="shared" si="197"/>
        <v>2100</v>
      </c>
      <c r="R2005" s="25">
        <f t="shared" si="195"/>
        <v>0</v>
      </c>
      <c r="S2005" s="25">
        <f t="shared" si="196"/>
        <v>0</v>
      </c>
      <c r="W2005">
        <f>IF(AND(P2005&gt;='World Hubbert'!$N$9,P2004&lt;'World Hubbert'!$N$9),'Data 1'!M2005,0)</f>
        <v>0</v>
      </c>
      <c r="X2005">
        <f>IF(AND(P2005&gt;='World Hubbert'!$P$9,P2004&lt;'World Hubbert'!$P$9),'Data 1'!M2005,0)</f>
        <v>0</v>
      </c>
    </row>
    <row r="2006" spans="13:24">
      <c r="M2006">
        <f t="shared" si="194"/>
        <v>2003</v>
      </c>
      <c r="N2006">
        <f>MAX('World Hubbert'!$N$17*(1-(M2006/'World Hubbert'!$N$18))*M2006,0)</f>
        <v>0</v>
      </c>
      <c r="O2006">
        <f t="shared" si="198"/>
        <v>0</v>
      </c>
      <c r="P2006">
        <f t="shared" si="199"/>
        <v>2100.9710439404557</v>
      </c>
      <c r="Q2006">
        <f t="shared" si="197"/>
        <v>2100</v>
      </c>
      <c r="R2006" s="25">
        <f t="shared" si="195"/>
        <v>0</v>
      </c>
      <c r="S2006" s="25">
        <f t="shared" si="196"/>
        <v>0</v>
      </c>
      <c r="W2006">
        <f>IF(AND(P2006&gt;='World Hubbert'!$N$9,P2005&lt;'World Hubbert'!$N$9),'Data 1'!M2006,0)</f>
        <v>0</v>
      </c>
      <c r="X2006">
        <f>IF(AND(P2006&gt;='World Hubbert'!$P$9,P2005&lt;'World Hubbert'!$P$9),'Data 1'!M2006,0)</f>
        <v>0</v>
      </c>
    </row>
    <row r="2007" spans="13:24">
      <c r="M2007">
        <f t="shared" si="194"/>
        <v>2004</v>
      </c>
      <c r="N2007">
        <f>MAX('World Hubbert'!$N$17*(1-(M2007/'World Hubbert'!$N$18))*M2007,0)</f>
        <v>0</v>
      </c>
      <c r="O2007">
        <f t="shared" si="198"/>
        <v>0</v>
      </c>
      <c r="P2007">
        <f t="shared" si="199"/>
        <v>2100.9710439404557</v>
      </c>
      <c r="Q2007">
        <f t="shared" si="197"/>
        <v>2100</v>
      </c>
      <c r="R2007" s="25">
        <f t="shared" si="195"/>
        <v>0</v>
      </c>
      <c r="S2007" s="25">
        <f t="shared" si="196"/>
        <v>0</v>
      </c>
      <c r="W2007">
        <f>IF(AND(P2007&gt;='World Hubbert'!$N$9,P2006&lt;'World Hubbert'!$N$9),'Data 1'!M2007,0)</f>
        <v>0</v>
      </c>
      <c r="X2007">
        <f>IF(AND(P2007&gt;='World Hubbert'!$P$9,P2006&lt;'World Hubbert'!$P$9),'Data 1'!M2007,0)</f>
        <v>0</v>
      </c>
    </row>
    <row r="2008" spans="13:24">
      <c r="M2008">
        <f t="shared" si="194"/>
        <v>2005</v>
      </c>
      <c r="N2008">
        <f>MAX('World Hubbert'!$N$17*(1-(M2008/'World Hubbert'!$N$18))*M2008,0)</f>
        <v>0</v>
      </c>
      <c r="O2008">
        <f t="shared" si="198"/>
        <v>0</v>
      </c>
      <c r="P2008">
        <f t="shared" si="199"/>
        <v>2100.9710439404557</v>
      </c>
      <c r="Q2008">
        <f t="shared" si="197"/>
        <v>2100</v>
      </c>
      <c r="R2008" s="25">
        <f t="shared" si="195"/>
        <v>0</v>
      </c>
      <c r="S2008" s="25">
        <f t="shared" si="196"/>
        <v>0</v>
      </c>
      <c r="W2008">
        <f>IF(AND(P2008&gt;='World Hubbert'!$N$9,P2007&lt;'World Hubbert'!$N$9),'Data 1'!M2008,0)</f>
        <v>0</v>
      </c>
      <c r="X2008">
        <f>IF(AND(P2008&gt;='World Hubbert'!$P$9,P2007&lt;'World Hubbert'!$P$9),'Data 1'!M2008,0)</f>
        <v>0</v>
      </c>
    </row>
    <row r="2009" spans="13:24">
      <c r="M2009">
        <f t="shared" si="194"/>
        <v>2006</v>
      </c>
      <c r="N2009">
        <f>MAX('World Hubbert'!$N$17*(1-(M2009/'World Hubbert'!$N$18))*M2009,0)</f>
        <v>0</v>
      </c>
      <c r="O2009">
        <f t="shared" si="198"/>
        <v>0</v>
      </c>
      <c r="P2009">
        <f t="shared" si="199"/>
        <v>2100.9710439404557</v>
      </c>
      <c r="Q2009">
        <f t="shared" si="197"/>
        <v>2100</v>
      </c>
      <c r="R2009" s="25">
        <f t="shared" si="195"/>
        <v>0</v>
      </c>
      <c r="S2009" s="25">
        <f t="shared" si="196"/>
        <v>0</v>
      </c>
      <c r="W2009">
        <f>IF(AND(P2009&gt;='World Hubbert'!$N$9,P2008&lt;'World Hubbert'!$N$9),'Data 1'!M2009,0)</f>
        <v>0</v>
      </c>
      <c r="X2009">
        <f>IF(AND(P2009&gt;='World Hubbert'!$P$9,P2008&lt;'World Hubbert'!$P$9),'Data 1'!M2009,0)</f>
        <v>0</v>
      </c>
    </row>
    <row r="2010" spans="13:24">
      <c r="M2010">
        <f t="shared" si="194"/>
        <v>2007</v>
      </c>
      <c r="N2010">
        <f>MAX('World Hubbert'!$N$17*(1-(M2010/'World Hubbert'!$N$18))*M2010,0)</f>
        <v>0</v>
      </c>
      <c r="O2010">
        <f t="shared" si="198"/>
        <v>0</v>
      </c>
      <c r="P2010">
        <f t="shared" si="199"/>
        <v>2100.9710439404557</v>
      </c>
      <c r="Q2010">
        <f t="shared" si="197"/>
        <v>2100</v>
      </c>
      <c r="R2010" s="25">
        <f t="shared" si="195"/>
        <v>0</v>
      </c>
      <c r="S2010" s="25">
        <f t="shared" si="196"/>
        <v>0</v>
      </c>
      <c r="W2010">
        <f>IF(AND(P2010&gt;='World Hubbert'!$N$9,P2009&lt;'World Hubbert'!$N$9),'Data 1'!M2010,0)</f>
        <v>0</v>
      </c>
      <c r="X2010">
        <f>IF(AND(P2010&gt;='World Hubbert'!$P$9,P2009&lt;'World Hubbert'!$P$9),'Data 1'!M2010,0)</f>
        <v>0</v>
      </c>
    </row>
    <row r="2011" spans="13:24">
      <c r="M2011">
        <f t="shared" si="194"/>
        <v>2008</v>
      </c>
      <c r="N2011">
        <f>MAX('World Hubbert'!$N$17*(1-(M2011/'World Hubbert'!$N$18))*M2011,0)</f>
        <v>0</v>
      </c>
      <c r="O2011">
        <f t="shared" si="198"/>
        <v>0</v>
      </c>
      <c r="P2011">
        <f t="shared" si="199"/>
        <v>2100.9710439404557</v>
      </c>
      <c r="Q2011">
        <f t="shared" si="197"/>
        <v>2100</v>
      </c>
      <c r="R2011" s="25">
        <f t="shared" si="195"/>
        <v>0</v>
      </c>
      <c r="S2011" s="25">
        <f t="shared" si="196"/>
        <v>0</v>
      </c>
      <c r="W2011">
        <f>IF(AND(P2011&gt;='World Hubbert'!$N$9,P2010&lt;'World Hubbert'!$N$9),'Data 1'!M2011,0)</f>
        <v>0</v>
      </c>
      <c r="X2011">
        <f>IF(AND(P2011&gt;='World Hubbert'!$P$9,P2010&lt;'World Hubbert'!$P$9),'Data 1'!M2011,0)</f>
        <v>0</v>
      </c>
    </row>
    <row r="2012" spans="13:24">
      <c r="M2012">
        <f t="shared" si="194"/>
        <v>2009</v>
      </c>
      <c r="N2012">
        <f>MAX('World Hubbert'!$N$17*(1-(M2012/'World Hubbert'!$N$18))*M2012,0)</f>
        <v>0</v>
      </c>
      <c r="O2012">
        <f t="shared" si="198"/>
        <v>0</v>
      </c>
      <c r="P2012">
        <f t="shared" si="199"/>
        <v>2100.9710439404557</v>
      </c>
      <c r="Q2012">
        <f t="shared" si="197"/>
        <v>2100</v>
      </c>
      <c r="R2012" s="25">
        <f t="shared" si="195"/>
        <v>0</v>
      </c>
      <c r="S2012" s="25">
        <f t="shared" si="196"/>
        <v>0</v>
      </c>
      <c r="W2012">
        <f>IF(AND(P2012&gt;='World Hubbert'!$N$9,P2011&lt;'World Hubbert'!$N$9),'Data 1'!M2012,0)</f>
        <v>0</v>
      </c>
      <c r="X2012">
        <f>IF(AND(P2012&gt;='World Hubbert'!$P$9,P2011&lt;'World Hubbert'!$P$9),'Data 1'!M2012,0)</f>
        <v>0</v>
      </c>
    </row>
    <row r="2013" spans="13:24">
      <c r="M2013">
        <f t="shared" si="194"/>
        <v>2010</v>
      </c>
      <c r="N2013">
        <f>MAX('World Hubbert'!$N$17*(1-(M2013/'World Hubbert'!$N$18))*M2013,0)</f>
        <v>0</v>
      </c>
      <c r="O2013">
        <f t="shared" si="198"/>
        <v>0</v>
      </c>
      <c r="P2013">
        <f t="shared" si="199"/>
        <v>2100.9710439404557</v>
      </c>
      <c r="Q2013">
        <f t="shared" si="197"/>
        <v>2100</v>
      </c>
      <c r="R2013" s="25">
        <f t="shared" si="195"/>
        <v>0</v>
      </c>
      <c r="S2013" s="25">
        <f t="shared" si="196"/>
        <v>0</v>
      </c>
      <c r="W2013">
        <f>IF(AND(P2013&gt;='World Hubbert'!$N$9,P2012&lt;'World Hubbert'!$N$9),'Data 1'!M2013,0)</f>
        <v>0</v>
      </c>
      <c r="X2013">
        <f>IF(AND(P2013&gt;='World Hubbert'!$P$9,P2012&lt;'World Hubbert'!$P$9),'Data 1'!M2013,0)</f>
        <v>0</v>
      </c>
    </row>
    <row r="2014" spans="13:24">
      <c r="M2014">
        <f t="shared" si="194"/>
        <v>2011</v>
      </c>
      <c r="N2014">
        <f>MAX('World Hubbert'!$N$17*(1-(M2014/'World Hubbert'!$N$18))*M2014,0)</f>
        <v>0</v>
      </c>
      <c r="O2014">
        <f t="shared" si="198"/>
        <v>0</v>
      </c>
      <c r="P2014">
        <f t="shared" si="199"/>
        <v>2100.9710439404557</v>
      </c>
      <c r="Q2014">
        <f t="shared" si="197"/>
        <v>2100</v>
      </c>
      <c r="R2014" s="25">
        <f t="shared" si="195"/>
        <v>0</v>
      </c>
      <c r="S2014" s="25">
        <f t="shared" si="196"/>
        <v>0</v>
      </c>
      <c r="W2014">
        <f>IF(AND(P2014&gt;='World Hubbert'!$N$9,P2013&lt;'World Hubbert'!$N$9),'Data 1'!M2014,0)</f>
        <v>0</v>
      </c>
      <c r="X2014">
        <f>IF(AND(P2014&gt;='World Hubbert'!$P$9,P2013&lt;'World Hubbert'!$P$9),'Data 1'!M2014,0)</f>
        <v>0</v>
      </c>
    </row>
    <row r="2015" spans="13:24">
      <c r="M2015">
        <f t="shared" si="194"/>
        <v>2012</v>
      </c>
      <c r="N2015">
        <f>MAX('World Hubbert'!$N$17*(1-(M2015/'World Hubbert'!$N$18))*M2015,0)</f>
        <v>0</v>
      </c>
      <c r="O2015">
        <f t="shared" si="198"/>
        <v>0</v>
      </c>
      <c r="P2015">
        <f t="shared" si="199"/>
        <v>2100.9710439404557</v>
      </c>
      <c r="Q2015">
        <f t="shared" si="197"/>
        <v>2100</v>
      </c>
      <c r="R2015" s="25">
        <f t="shared" si="195"/>
        <v>0</v>
      </c>
      <c r="S2015" s="25">
        <f t="shared" si="196"/>
        <v>0</v>
      </c>
      <c r="W2015">
        <f>IF(AND(P2015&gt;='World Hubbert'!$N$9,P2014&lt;'World Hubbert'!$N$9),'Data 1'!M2015,0)</f>
        <v>0</v>
      </c>
      <c r="X2015">
        <f>IF(AND(P2015&gt;='World Hubbert'!$P$9,P2014&lt;'World Hubbert'!$P$9),'Data 1'!M2015,0)</f>
        <v>0</v>
      </c>
    </row>
    <row r="2016" spans="13:24">
      <c r="M2016">
        <f t="shared" si="194"/>
        <v>2013</v>
      </c>
      <c r="N2016">
        <f>MAX('World Hubbert'!$N$17*(1-(M2016/'World Hubbert'!$N$18))*M2016,0)</f>
        <v>0</v>
      </c>
      <c r="O2016">
        <f t="shared" si="198"/>
        <v>0</v>
      </c>
      <c r="P2016">
        <f t="shared" si="199"/>
        <v>2100.9710439404557</v>
      </c>
      <c r="Q2016">
        <f t="shared" si="197"/>
        <v>2100</v>
      </c>
      <c r="R2016" s="25">
        <f t="shared" si="195"/>
        <v>0</v>
      </c>
      <c r="S2016" s="25">
        <f t="shared" si="196"/>
        <v>0</v>
      </c>
      <c r="W2016">
        <f>IF(AND(P2016&gt;='World Hubbert'!$N$9,P2015&lt;'World Hubbert'!$N$9),'Data 1'!M2016,0)</f>
        <v>0</v>
      </c>
      <c r="X2016">
        <f>IF(AND(P2016&gt;='World Hubbert'!$P$9,P2015&lt;'World Hubbert'!$P$9),'Data 1'!M2016,0)</f>
        <v>0</v>
      </c>
    </row>
    <row r="2017" spans="13:24">
      <c r="M2017">
        <f t="shared" si="194"/>
        <v>2014</v>
      </c>
      <c r="N2017">
        <f>MAX('World Hubbert'!$N$17*(1-(M2017/'World Hubbert'!$N$18))*M2017,0)</f>
        <v>0</v>
      </c>
      <c r="O2017">
        <f t="shared" si="198"/>
        <v>0</v>
      </c>
      <c r="P2017">
        <f t="shared" si="199"/>
        <v>2100.9710439404557</v>
      </c>
      <c r="Q2017">
        <f t="shared" si="197"/>
        <v>2100</v>
      </c>
      <c r="R2017" s="25">
        <f t="shared" si="195"/>
        <v>0</v>
      </c>
      <c r="S2017" s="25">
        <f t="shared" si="196"/>
        <v>0</v>
      </c>
      <c r="W2017">
        <f>IF(AND(P2017&gt;='World Hubbert'!$N$9,P2016&lt;'World Hubbert'!$N$9),'Data 1'!M2017,0)</f>
        <v>0</v>
      </c>
      <c r="X2017">
        <f>IF(AND(P2017&gt;='World Hubbert'!$P$9,P2016&lt;'World Hubbert'!$P$9),'Data 1'!M2017,0)</f>
        <v>0</v>
      </c>
    </row>
    <row r="2018" spans="13:24">
      <c r="M2018">
        <f t="shared" si="194"/>
        <v>2015</v>
      </c>
      <c r="N2018">
        <f>MAX('World Hubbert'!$N$17*(1-(M2018/'World Hubbert'!$N$18))*M2018,0)</f>
        <v>0</v>
      </c>
      <c r="O2018">
        <f t="shared" si="198"/>
        <v>0</v>
      </c>
      <c r="P2018">
        <f t="shared" si="199"/>
        <v>2100.9710439404557</v>
      </c>
      <c r="Q2018">
        <f t="shared" si="197"/>
        <v>2100</v>
      </c>
      <c r="R2018" s="25">
        <f t="shared" si="195"/>
        <v>0</v>
      </c>
      <c r="S2018" s="25">
        <f t="shared" si="196"/>
        <v>0</v>
      </c>
      <c r="W2018">
        <f>IF(AND(P2018&gt;='World Hubbert'!$N$9,P2017&lt;'World Hubbert'!$N$9),'Data 1'!M2018,0)</f>
        <v>0</v>
      </c>
      <c r="X2018">
        <f>IF(AND(P2018&gt;='World Hubbert'!$P$9,P2017&lt;'World Hubbert'!$P$9),'Data 1'!M2018,0)</f>
        <v>0</v>
      </c>
    </row>
    <row r="2019" spans="13:24">
      <c r="M2019">
        <f t="shared" si="194"/>
        <v>2016</v>
      </c>
      <c r="N2019">
        <f>MAX('World Hubbert'!$N$17*(1-(M2019/'World Hubbert'!$N$18))*M2019,0)</f>
        <v>0</v>
      </c>
      <c r="O2019">
        <f t="shared" si="198"/>
        <v>0</v>
      </c>
      <c r="P2019">
        <f t="shared" si="199"/>
        <v>2100.9710439404557</v>
      </c>
      <c r="Q2019">
        <f t="shared" si="197"/>
        <v>2100</v>
      </c>
      <c r="R2019" s="25">
        <f t="shared" si="195"/>
        <v>0</v>
      </c>
      <c r="S2019" s="25">
        <f t="shared" si="196"/>
        <v>0</v>
      </c>
      <c r="W2019">
        <f>IF(AND(P2019&gt;='World Hubbert'!$N$9,P2018&lt;'World Hubbert'!$N$9),'Data 1'!M2019,0)</f>
        <v>0</v>
      </c>
      <c r="X2019">
        <f>IF(AND(P2019&gt;='World Hubbert'!$P$9,P2018&lt;'World Hubbert'!$P$9),'Data 1'!M2019,0)</f>
        <v>0</v>
      </c>
    </row>
    <row r="2020" spans="13:24">
      <c r="M2020">
        <f t="shared" si="194"/>
        <v>2017</v>
      </c>
      <c r="N2020">
        <f>MAX('World Hubbert'!$N$17*(1-(M2020/'World Hubbert'!$N$18))*M2020,0)</f>
        <v>0</v>
      </c>
      <c r="O2020">
        <f t="shared" si="198"/>
        <v>0</v>
      </c>
      <c r="P2020">
        <f t="shared" si="199"/>
        <v>2100.9710439404557</v>
      </c>
      <c r="Q2020">
        <f t="shared" si="197"/>
        <v>2100</v>
      </c>
      <c r="R2020" s="25">
        <f t="shared" si="195"/>
        <v>0</v>
      </c>
      <c r="S2020" s="25">
        <f t="shared" si="196"/>
        <v>0</v>
      </c>
      <c r="W2020">
        <f>IF(AND(P2020&gt;='World Hubbert'!$N$9,P2019&lt;'World Hubbert'!$N$9),'Data 1'!M2020,0)</f>
        <v>0</v>
      </c>
      <c r="X2020">
        <f>IF(AND(P2020&gt;='World Hubbert'!$P$9,P2019&lt;'World Hubbert'!$P$9),'Data 1'!M2020,0)</f>
        <v>0</v>
      </c>
    </row>
    <row r="2021" spans="13:24">
      <c r="M2021">
        <f t="shared" si="194"/>
        <v>2018</v>
      </c>
      <c r="N2021">
        <f>MAX('World Hubbert'!$N$17*(1-(M2021/'World Hubbert'!$N$18))*M2021,0)</f>
        <v>0</v>
      </c>
      <c r="O2021">
        <f t="shared" si="198"/>
        <v>0</v>
      </c>
      <c r="P2021">
        <f t="shared" si="199"/>
        <v>2100.9710439404557</v>
      </c>
      <c r="Q2021">
        <f t="shared" si="197"/>
        <v>2100</v>
      </c>
      <c r="R2021" s="25">
        <f t="shared" si="195"/>
        <v>0</v>
      </c>
      <c r="S2021" s="25">
        <f t="shared" si="196"/>
        <v>0</v>
      </c>
      <c r="W2021">
        <f>IF(AND(P2021&gt;='World Hubbert'!$N$9,P2020&lt;'World Hubbert'!$N$9),'Data 1'!M2021,0)</f>
        <v>0</v>
      </c>
      <c r="X2021">
        <f>IF(AND(P2021&gt;='World Hubbert'!$P$9,P2020&lt;'World Hubbert'!$P$9),'Data 1'!M2021,0)</f>
        <v>0</v>
      </c>
    </row>
    <row r="2022" spans="13:24">
      <c r="M2022">
        <f t="shared" si="194"/>
        <v>2019</v>
      </c>
      <c r="N2022">
        <f>MAX('World Hubbert'!$N$17*(1-(M2022/'World Hubbert'!$N$18))*M2022,0)</f>
        <v>0</v>
      </c>
      <c r="O2022">
        <f t="shared" si="198"/>
        <v>0</v>
      </c>
      <c r="P2022">
        <f t="shared" si="199"/>
        <v>2100.9710439404557</v>
      </c>
      <c r="Q2022">
        <f t="shared" si="197"/>
        <v>2100</v>
      </c>
      <c r="R2022" s="25">
        <f t="shared" si="195"/>
        <v>0</v>
      </c>
      <c r="S2022" s="25">
        <f t="shared" si="196"/>
        <v>0</v>
      </c>
      <c r="W2022">
        <f>IF(AND(P2022&gt;='World Hubbert'!$N$9,P2021&lt;'World Hubbert'!$N$9),'Data 1'!M2022,0)</f>
        <v>0</v>
      </c>
      <c r="X2022">
        <f>IF(AND(P2022&gt;='World Hubbert'!$P$9,P2021&lt;'World Hubbert'!$P$9),'Data 1'!M2022,0)</f>
        <v>0</v>
      </c>
    </row>
    <row r="2023" spans="13:24">
      <c r="M2023">
        <f t="shared" si="194"/>
        <v>2020</v>
      </c>
      <c r="N2023">
        <f>MAX('World Hubbert'!$N$17*(1-(M2023/'World Hubbert'!$N$18))*M2023,0)</f>
        <v>0</v>
      </c>
      <c r="O2023">
        <f t="shared" si="198"/>
        <v>0</v>
      </c>
      <c r="P2023">
        <f t="shared" si="199"/>
        <v>2100.9710439404557</v>
      </c>
      <c r="Q2023">
        <f t="shared" si="197"/>
        <v>2100</v>
      </c>
      <c r="R2023" s="25">
        <f t="shared" si="195"/>
        <v>0</v>
      </c>
      <c r="S2023" s="25">
        <f t="shared" si="196"/>
        <v>0</v>
      </c>
      <c r="W2023">
        <f>IF(AND(P2023&gt;='World Hubbert'!$N$9,P2022&lt;'World Hubbert'!$N$9),'Data 1'!M2023,0)</f>
        <v>0</v>
      </c>
      <c r="X2023">
        <f>IF(AND(P2023&gt;='World Hubbert'!$P$9,P2022&lt;'World Hubbert'!$P$9),'Data 1'!M2023,0)</f>
        <v>0</v>
      </c>
    </row>
    <row r="2024" spans="13:24">
      <c r="M2024">
        <f t="shared" si="194"/>
        <v>2021</v>
      </c>
      <c r="N2024">
        <f>MAX('World Hubbert'!$N$17*(1-(M2024/'World Hubbert'!$N$18))*M2024,0)</f>
        <v>0</v>
      </c>
      <c r="O2024">
        <f t="shared" si="198"/>
        <v>0</v>
      </c>
      <c r="P2024">
        <f t="shared" si="199"/>
        <v>2100.9710439404557</v>
      </c>
      <c r="Q2024">
        <f t="shared" si="197"/>
        <v>2100</v>
      </c>
      <c r="R2024" s="25">
        <f t="shared" si="195"/>
        <v>0</v>
      </c>
      <c r="S2024" s="25">
        <f t="shared" si="196"/>
        <v>0</v>
      </c>
      <c r="W2024">
        <f>IF(AND(P2024&gt;='World Hubbert'!$N$9,P2023&lt;'World Hubbert'!$N$9),'Data 1'!M2024,0)</f>
        <v>0</v>
      </c>
      <c r="X2024">
        <f>IF(AND(P2024&gt;='World Hubbert'!$P$9,P2023&lt;'World Hubbert'!$P$9),'Data 1'!M2024,0)</f>
        <v>0</v>
      </c>
    </row>
    <row r="2025" spans="13:24">
      <c r="M2025">
        <f t="shared" si="194"/>
        <v>2022</v>
      </c>
      <c r="N2025">
        <f>MAX('World Hubbert'!$N$17*(1-(M2025/'World Hubbert'!$N$18))*M2025,0)</f>
        <v>0</v>
      </c>
      <c r="O2025">
        <f t="shared" si="198"/>
        <v>0</v>
      </c>
      <c r="P2025">
        <f t="shared" si="199"/>
        <v>2100.9710439404557</v>
      </c>
      <c r="Q2025">
        <f t="shared" si="197"/>
        <v>2100</v>
      </c>
      <c r="R2025" s="25">
        <f t="shared" si="195"/>
        <v>0</v>
      </c>
      <c r="S2025" s="25">
        <f t="shared" si="196"/>
        <v>0</v>
      </c>
      <c r="W2025">
        <f>IF(AND(P2025&gt;='World Hubbert'!$N$9,P2024&lt;'World Hubbert'!$N$9),'Data 1'!M2025,0)</f>
        <v>0</v>
      </c>
      <c r="X2025">
        <f>IF(AND(P2025&gt;='World Hubbert'!$P$9,P2024&lt;'World Hubbert'!$P$9),'Data 1'!M2025,0)</f>
        <v>0</v>
      </c>
    </row>
    <row r="2026" spans="13:24">
      <c r="M2026">
        <f t="shared" si="194"/>
        <v>2023</v>
      </c>
      <c r="N2026">
        <f>MAX('World Hubbert'!$N$17*(1-(M2026/'World Hubbert'!$N$18))*M2026,0)</f>
        <v>0</v>
      </c>
      <c r="O2026">
        <f t="shared" si="198"/>
        <v>0</v>
      </c>
      <c r="P2026">
        <f t="shared" si="199"/>
        <v>2100.9710439404557</v>
      </c>
      <c r="Q2026">
        <f t="shared" si="197"/>
        <v>2100</v>
      </c>
      <c r="R2026" s="25">
        <f t="shared" si="195"/>
        <v>0</v>
      </c>
      <c r="S2026" s="25">
        <f t="shared" si="196"/>
        <v>0</v>
      </c>
      <c r="W2026">
        <f>IF(AND(P2026&gt;='World Hubbert'!$N$9,P2025&lt;'World Hubbert'!$N$9),'Data 1'!M2026,0)</f>
        <v>0</v>
      </c>
      <c r="X2026">
        <f>IF(AND(P2026&gt;='World Hubbert'!$P$9,P2025&lt;'World Hubbert'!$P$9),'Data 1'!M2026,0)</f>
        <v>0</v>
      </c>
    </row>
    <row r="2027" spans="13:24">
      <c r="M2027">
        <f t="shared" si="194"/>
        <v>2024</v>
      </c>
      <c r="N2027">
        <f>MAX('World Hubbert'!$N$17*(1-(M2027/'World Hubbert'!$N$18))*M2027,0)</f>
        <v>0</v>
      </c>
      <c r="O2027">
        <f t="shared" si="198"/>
        <v>0</v>
      </c>
      <c r="P2027">
        <f t="shared" si="199"/>
        <v>2100.9710439404557</v>
      </c>
      <c r="Q2027">
        <f t="shared" si="197"/>
        <v>2100</v>
      </c>
      <c r="R2027" s="25">
        <f t="shared" si="195"/>
        <v>0</v>
      </c>
      <c r="S2027" s="25">
        <f t="shared" si="196"/>
        <v>0</v>
      </c>
      <c r="W2027">
        <f>IF(AND(P2027&gt;='World Hubbert'!$N$9,P2026&lt;'World Hubbert'!$N$9),'Data 1'!M2027,0)</f>
        <v>0</v>
      </c>
      <c r="X2027">
        <f>IF(AND(P2027&gt;='World Hubbert'!$P$9,P2026&lt;'World Hubbert'!$P$9),'Data 1'!M2027,0)</f>
        <v>0</v>
      </c>
    </row>
    <row r="2028" spans="13:24">
      <c r="M2028">
        <f t="shared" si="194"/>
        <v>2025</v>
      </c>
      <c r="N2028">
        <f>MAX('World Hubbert'!$N$17*(1-(M2028/'World Hubbert'!$N$18))*M2028,0)</f>
        <v>0</v>
      </c>
      <c r="O2028">
        <f t="shared" si="198"/>
        <v>0</v>
      </c>
      <c r="P2028">
        <f t="shared" si="199"/>
        <v>2100.9710439404557</v>
      </c>
      <c r="Q2028">
        <f t="shared" si="197"/>
        <v>2100</v>
      </c>
      <c r="R2028" s="25">
        <f t="shared" si="195"/>
        <v>0</v>
      </c>
      <c r="S2028" s="25">
        <f t="shared" si="196"/>
        <v>0</v>
      </c>
      <c r="W2028">
        <f>IF(AND(P2028&gt;='World Hubbert'!$N$9,P2027&lt;'World Hubbert'!$N$9),'Data 1'!M2028,0)</f>
        <v>0</v>
      </c>
      <c r="X2028">
        <f>IF(AND(P2028&gt;='World Hubbert'!$P$9,P2027&lt;'World Hubbert'!$P$9),'Data 1'!M2028,0)</f>
        <v>0</v>
      </c>
    </row>
    <row r="2029" spans="13:24">
      <c r="M2029">
        <f t="shared" si="194"/>
        <v>2026</v>
      </c>
      <c r="N2029">
        <f>MAX('World Hubbert'!$N$17*(1-(M2029/'World Hubbert'!$N$18))*M2029,0)</f>
        <v>0</v>
      </c>
      <c r="O2029">
        <f t="shared" si="198"/>
        <v>0</v>
      </c>
      <c r="P2029">
        <f t="shared" si="199"/>
        <v>2100.9710439404557</v>
      </c>
      <c r="Q2029">
        <f t="shared" si="197"/>
        <v>2100</v>
      </c>
      <c r="R2029" s="25">
        <f t="shared" si="195"/>
        <v>0</v>
      </c>
      <c r="S2029" s="25">
        <f t="shared" si="196"/>
        <v>0</v>
      </c>
      <c r="W2029">
        <f>IF(AND(P2029&gt;='World Hubbert'!$N$9,P2028&lt;'World Hubbert'!$N$9),'Data 1'!M2029,0)</f>
        <v>0</v>
      </c>
      <c r="X2029">
        <f>IF(AND(P2029&gt;='World Hubbert'!$P$9,P2028&lt;'World Hubbert'!$P$9),'Data 1'!M2029,0)</f>
        <v>0</v>
      </c>
    </row>
    <row r="2030" spans="13:24">
      <c r="M2030">
        <f t="shared" si="194"/>
        <v>2027</v>
      </c>
      <c r="N2030">
        <f>MAX('World Hubbert'!$N$17*(1-(M2030/'World Hubbert'!$N$18))*M2030,0)</f>
        <v>0</v>
      </c>
      <c r="O2030">
        <f t="shared" si="198"/>
        <v>0</v>
      </c>
      <c r="P2030">
        <f t="shared" si="199"/>
        <v>2100.9710439404557</v>
      </c>
      <c r="Q2030">
        <f t="shared" si="197"/>
        <v>2100</v>
      </c>
      <c r="R2030" s="25">
        <f t="shared" si="195"/>
        <v>0</v>
      </c>
      <c r="S2030" s="25">
        <f t="shared" si="196"/>
        <v>0</v>
      </c>
      <c r="W2030">
        <f>IF(AND(P2030&gt;='World Hubbert'!$N$9,P2029&lt;'World Hubbert'!$N$9),'Data 1'!M2030,0)</f>
        <v>0</v>
      </c>
      <c r="X2030">
        <f>IF(AND(P2030&gt;='World Hubbert'!$P$9,P2029&lt;'World Hubbert'!$P$9),'Data 1'!M2030,0)</f>
        <v>0</v>
      </c>
    </row>
    <row r="2031" spans="13:24">
      <c r="M2031">
        <f t="shared" si="194"/>
        <v>2028</v>
      </c>
      <c r="N2031">
        <f>MAX('World Hubbert'!$N$17*(1-(M2031/'World Hubbert'!$N$18))*M2031,0)</f>
        <v>0</v>
      </c>
      <c r="O2031">
        <f t="shared" si="198"/>
        <v>0</v>
      </c>
      <c r="P2031">
        <f t="shared" si="199"/>
        <v>2100.9710439404557</v>
      </c>
      <c r="Q2031">
        <f t="shared" si="197"/>
        <v>2100</v>
      </c>
      <c r="R2031" s="25">
        <f t="shared" si="195"/>
        <v>0</v>
      </c>
      <c r="S2031" s="25">
        <f t="shared" si="196"/>
        <v>0</v>
      </c>
      <c r="W2031">
        <f>IF(AND(P2031&gt;='World Hubbert'!$N$9,P2030&lt;'World Hubbert'!$N$9),'Data 1'!M2031,0)</f>
        <v>0</v>
      </c>
      <c r="X2031">
        <f>IF(AND(P2031&gt;='World Hubbert'!$P$9,P2030&lt;'World Hubbert'!$P$9),'Data 1'!M2031,0)</f>
        <v>0</v>
      </c>
    </row>
    <row r="2032" spans="13:24">
      <c r="M2032">
        <f t="shared" si="194"/>
        <v>2029</v>
      </c>
      <c r="N2032">
        <f>MAX('World Hubbert'!$N$17*(1-(M2032/'World Hubbert'!$N$18))*M2032,0)</f>
        <v>0</v>
      </c>
      <c r="O2032">
        <f t="shared" si="198"/>
        <v>0</v>
      </c>
      <c r="P2032">
        <f t="shared" si="199"/>
        <v>2100.9710439404557</v>
      </c>
      <c r="Q2032">
        <f t="shared" si="197"/>
        <v>2100</v>
      </c>
      <c r="R2032" s="25">
        <f t="shared" si="195"/>
        <v>0</v>
      </c>
      <c r="S2032" s="25">
        <f t="shared" si="196"/>
        <v>0</v>
      </c>
      <c r="W2032">
        <f>IF(AND(P2032&gt;='World Hubbert'!$N$9,P2031&lt;'World Hubbert'!$N$9),'Data 1'!M2032,0)</f>
        <v>0</v>
      </c>
      <c r="X2032">
        <f>IF(AND(P2032&gt;='World Hubbert'!$P$9,P2031&lt;'World Hubbert'!$P$9),'Data 1'!M2032,0)</f>
        <v>0</v>
      </c>
    </row>
    <row r="2033" spans="13:24">
      <c r="M2033">
        <f t="shared" si="194"/>
        <v>2030</v>
      </c>
      <c r="N2033">
        <f>MAX('World Hubbert'!$N$17*(1-(M2033/'World Hubbert'!$N$18))*M2033,0)</f>
        <v>0</v>
      </c>
      <c r="O2033">
        <f t="shared" si="198"/>
        <v>0</v>
      </c>
      <c r="P2033">
        <f t="shared" si="199"/>
        <v>2100.9710439404557</v>
      </c>
      <c r="Q2033">
        <f t="shared" si="197"/>
        <v>2100</v>
      </c>
      <c r="R2033" s="25">
        <f t="shared" si="195"/>
        <v>0</v>
      </c>
      <c r="S2033" s="25">
        <f t="shared" si="196"/>
        <v>0</v>
      </c>
      <c r="W2033">
        <f>IF(AND(P2033&gt;='World Hubbert'!$N$9,P2032&lt;'World Hubbert'!$N$9),'Data 1'!M2033,0)</f>
        <v>0</v>
      </c>
      <c r="X2033">
        <f>IF(AND(P2033&gt;='World Hubbert'!$P$9,P2032&lt;'World Hubbert'!$P$9),'Data 1'!M2033,0)</f>
        <v>0</v>
      </c>
    </row>
    <row r="2034" spans="13:24">
      <c r="M2034">
        <f t="shared" si="194"/>
        <v>2031</v>
      </c>
      <c r="N2034">
        <f>MAX('World Hubbert'!$N$17*(1-(M2034/'World Hubbert'!$N$18))*M2034,0)</f>
        <v>0</v>
      </c>
      <c r="O2034">
        <f t="shared" si="198"/>
        <v>0</v>
      </c>
      <c r="P2034">
        <f t="shared" si="199"/>
        <v>2100.9710439404557</v>
      </c>
      <c r="Q2034">
        <f t="shared" si="197"/>
        <v>2100</v>
      </c>
      <c r="R2034" s="25">
        <f t="shared" si="195"/>
        <v>0</v>
      </c>
      <c r="S2034" s="25">
        <f t="shared" si="196"/>
        <v>0</v>
      </c>
      <c r="W2034">
        <f>IF(AND(P2034&gt;='World Hubbert'!$N$9,P2033&lt;'World Hubbert'!$N$9),'Data 1'!M2034,0)</f>
        <v>0</v>
      </c>
      <c r="X2034">
        <f>IF(AND(P2034&gt;='World Hubbert'!$P$9,P2033&lt;'World Hubbert'!$P$9),'Data 1'!M2034,0)</f>
        <v>0</v>
      </c>
    </row>
    <row r="2035" spans="13:24">
      <c r="M2035">
        <f t="shared" si="194"/>
        <v>2032</v>
      </c>
      <c r="N2035">
        <f>MAX('World Hubbert'!$N$17*(1-(M2035/'World Hubbert'!$N$18))*M2035,0)</f>
        <v>0</v>
      </c>
      <c r="O2035">
        <f t="shared" si="198"/>
        <v>0</v>
      </c>
      <c r="P2035">
        <f t="shared" si="199"/>
        <v>2100.9710439404557</v>
      </c>
      <c r="Q2035">
        <f t="shared" si="197"/>
        <v>2100</v>
      </c>
      <c r="R2035" s="25">
        <f t="shared" si="195"/>
        <v>0</v>
      </c>
      <c r="S2035" s="25">
        <f t="shared" si="196"/>
        <v>0</v>
      </c>
      <c r="W2035">
        <f>IF(AND(P2035&gt;='World Hubbert'!$N$9,P2034&lt;'World Hubbert'!$N$9),'Data 1'!M2035,0)</f>
        <v>0</v>
      </c>
      <c r="X2035">
        <f>IF(AND(P2035&gt;='World Hubbert'!$P$9,P2034&lt;'World Hubbert'!$P$9),'Data 1'!M2035,0)</f>
        <v>0</v>
      </c>
    </row>
    <row r="2036" spans="13:24">
      <c r="M2036">
        <f t="shared" si="194"/>
        <v>2033</v>
      </c>
      <c r="N2036">
        <f>MAX('World Hubbert'!$N$17*(1-(M2036/'World Hubbert'!$N$18))*M2036,0)</f>
        <v>0</v>
      </c>
      <c r="O2036">
        <f t="shared" si="198"/>
        <v>0</v>
      </c>
      <c r="P2036">
        <f t="shared" si="199"/>
        <v>2100.9710439404557</v>
      </c>
      <c r="Q2036">
        <f t="shared" si="197"/>
        <v>2100</v>
      </c>
      <c r="R2036" s="25">
        <f t="shared" si="195"/>
        <v>0</v>
      </c>
      <c r="S2036" s="25">
        <f t="shared" si="196"/>
        <v>0</v>
      </c>
      <c r="W2036">
        <f>IF(AND(P2036&gt;='World Hubbert'!$N$9,P2035&lt;'World Hubbert'!$N$9),'Data 1'!M2036,0)</f>
        <v>0</v>
      </c>
      <c r="X2036">
        <f>IF(AND(P2036&gt;='World Hubbert'!$P$9,P2035&lt;'World Hubbert'!$P$9),'Data 1'!M2036,0)</f>
        <v>0</v>
      </c>
    </row>
    <row r="2037" spans="13:24">
      <c r="M2037">
        <f t="shared" si="194"/>
        <v>2034</v>
      </c>
      <c r="N2037">
        <f>MAX('World Hubbert'!$N$17*(1-(M2037/'World Hubbert'!$N$18))*M2037,0)</f>
        <v>0</v>
      </c>
      <c r="O2037">
        <f t="shared" si="198"/>
        <v>0</v>
      </c>
      <c r="P2037">
        <f t="shared" si="199"/>
        <v>2100.9710439404557</v>
      </c>
      <c r="Q2037">
        <f t="shared" si="197"/>
        <v>2100</v>
      </c>
      <c r="R2037" s="25">
        <f t="shared" si="195"/>
        <v>0</v>
      </c>
      <c r="S2037" s="25">
        <f t="shared" si="196"/>
        <v>0</v>
      </c>
      <c r="W2037">
        <f>IF(AND(P2037&gt;='World Hubbert'!$N$9,P2036&lt;'World Hubbert'!$N$9),'Data 1'!M2037,0)</f>
        <v>0</v>
      </c>
      <c r="X2037">
        <f>IF(AND(P2037&gt;='World Hubbert'!$P$9,P2036&lt;'World Hubbert'!$P$9),'Data 1'!M2037,0)</f>
        <v>0</v>
      </c>
    </row>
    <row r="2038" spans="13:24">
      <c r="M2038">
        <f t="shared" si="194"/>
        <v>2035</v>
      </c>
      <c r="N2038">
        <f>MAX('World Hubbert'!$N$17*(1-(M2038/'World Hubbert'!$N$18))*M2038,0)</f>
        <v>0</v>
      </c>
      <c r="O2038">
        <f t="shared" si="198"/>
        <v>0</v>
      </c>
      <c r="P2038">
        <f t="shared" si="199"/>
        <v>2100.9710439404557</v>
      </c>
      <c r="Q2038">
        <f t="shared" si="197"/>
        <v>2100</v>
      </c>
      <c r="R2038" s="25">
        <f t="shared" si="195"/>
        <v>0</v>
      </c>
      <c r="S2038" s="25">
        <f t="shared" si="196"/>
        <v>0</v>
      </c>
      <c r="W2038">
        <f>IF(AND(P2038&gt;='World Hubbert'!$N$9,P2037&lt;'World Hubbert'!$N$9),'Data 1'!M2038,0)</f>
        <v>0</v>
      </c>
      <c r="X2038">
        <f>IF(AND(P2038&gt;='World Hubbert'!$P$9,P2037&lt;'World Hubbert'!$P$9),'Data 1'!M2038,0)</f>
        <v>0</v>
      </c>
    </row>
    <row r="2039" spans="13:24">
      <c r="M2039">
        <f t="shared" ref="M2039:M2102" si="200">M2038+1</f>
        <v>2036</v>
      </c>
      <c r="N2039">
        <f>MAX('World Hubbert'!$N$17*(1-(M2039/'World Hubbert'!$N$18))*M2039,0)</f>
        <v>0</v>
      </c>
      <c r="O2039">
        <f t="shared" si="198"/>
        <v>0</v>
      </c>
      <c r="P2039">
        <f t="shared" si="199"/>
        <v>2100.9710439404557</v>
      </c>
      <c r="Q2039">
        <f t="shared" si="197"/>
        <v>2100</v>
      </c>
      <c r="R2039" s="25">
        <f t="shared" ref="R2039:R2102" si="201">IF(N2039&gt;0,N2039*1000,0)</f>
        <v>0</v>
      </c>
      <c r="S2039" s="25">
        <f t="shared" ref="S2039:S2102" si="202">IF(R2039=$T$6,Q2039,0)</f>
        <v>0</v>
      </c>
      <c r="W2039">
        <f>IF(AND(P2039&gt;='World Hubbert'!$N$9,P2038&lt;'World Hubbert'!$N$9),'Data 1'!M2039,0)</f>
        <v>0</v>
      </c>
      <c r="X2039">
        <f>IF(AND(P2039&gt;='World Hubbert'!$P$9,P2038&lt;'World Hubbert'!$P$9),'Data 1'!M2039,0)</f>
        <v>0</v>
      </c>
    </row>
    <row r="2040" spans="13:24">
      <c r="M2040">
        <f t="shared" si="200"/>
        <v>2037</v>
      </c>
      <c r="N2040">
        <f>MAX('World Hubbert'!$N$17*(1-(M2040/'World Hubbert'!$N$18))*M2040,0)</f>
        <v>0</v>
      </c>
      <c r="O2040">
        <f t="shared" si="198"/>
        <v>0</v>
      </c>
      <c r="P2040">
        <f t="shared" si="199"/>
        <v>2100.9710439404557</v>
      </c>
      <c r="Q2040">
        <f t="shared" si="197"/>
        <v>2100</v>
      </c>
      <c r="R2040" s="25">
        <f t="shared" si="201"/>
        <v>0</v>
      </c>
      <c r="S2040" s="25">
        <f t="shared" si="202"/>
        <v>0</v>
      </c>
      <c r="W2040">
        <f>IF(AND(P2040&gt;='World Hubbert'!$N$9,P2039&lt;'World Hubbert'!$N$9),'Data 1'!M2040,0)</f>
        <v>0</v>
      </c>
      <c r="X2040">
        <f>IF(AND(P2040&gt;='World Hubbert'!$P$9,P2039&lt;'World Hubbert'!$P$9),'Data 1'!M2040,0)</f>
        <v>0</v>
      </c>
    </row>
    <row r="2041" spans="13:24">
      <c r="M2041">
        <f t="shared" si="200"/>
        <v>2038</v>
      </c>
      <c r="N2041">
        <f>MAX('World Hubbert'!$N$17*(1-(M2041/'World Hubbert'!$N$18))*M2041,0)</f>
        <v>0</v>
      </c>
      <c r="O2041">
        <f t="shared" si="198"/>
        <v>0</v>
      </c>
      <c r="P2041">
        <f t="shared" si="199"/>
        <v>2100.9710439404557</v>
      </c>
      <c r="Q2041">
        <f t="shared" si="197"/>
        <v>2100</v>
      </c>
      <c r="R2041" s="25">
        <f t="shared" si="201"/>
        <v>0</v>
      </c>
      <c r="S2041" s="25">
        <f t="shared" si="202"/>
        <v>0</v>
      </c>
      <c r="W2041">
        <f>IF(AND(P2041&gt;='World Hubbert'!$N$9,P2040&lt;'World Hubbert'!$N$9),'Data 1'!M2041,0)</f>
        <v>0</v>
      </c>
      <c r="X2041">
        <f>IF(AND(P2041&gt;='World Hubbert'!$P$9,P2040&lt;'World Hubbert'!$P$9),'Data 1'!M2041,0)</f>
        <v>0</v>
      </c>
    </row>
    <row r="2042" spans="13:24">
      <c r="M2042">
        <f t="shared" si="200"/>
        <v>2039</v>
      </c>
      <c r="N2042">
        <f>MAX('World Hubbert'!$N$17*(1-(M2042/'World Hubbert'!$N$18))*M2042,0)</f>
        <v>0</v>
      </c>
      <c r="O2042">
        <f t="shared" si="198"/>
        <v>0</v>
      </c>
      <c r="P2042">
        <f t="shared" si="199"/>
        <v>2100.9710439404557</v>
      </c>
      <c r="Q2042">
        <f t="shared" si="197"/>
        <v>2100</v>
      </c>
      <c r="R2042" s="25">
        <f t="shared" si="201"/>
        <v>0</v>
      </c>
      <c r="S2042" s="25">
        <f t="shared" si="202"/>
        <v>0</v>
      </c>
      <c r="W2042">
        <f>IF(AND(P2042&gt;='World Hubbert'!$N$9,P2041&lt;'World Hubbert'!$N$9),'Data 1'!M2042,0)</f>
        <v>0</v>
      </c>
      <c r="X2042">
        <f>IF(AND(P2042&gt;='World Hubbert'!$P$9,P2041&lt;'World Hubbert'!$P$9),'Data 1'!M2042,0)</f>
        <v>0</v>
      </c>
    </row>
    <row r="2043" spans="13:24">
      <c r="M2043">
        <f t="shared" si="200"/>
        <v>2040</v>
      </c>
      <c r="N2043">
        <f>MAX('World Hubbert'!$N$17*(1-(M2043/'World Hubbert'!$N$18))*M2043,0)</f>
        <v>0</v>
      </c>
      <c r="O2043">
        <f t="shared" si="198"/>
        <v>0</v>
      </c>
      <c r="P2043">
        <f t="shared" si="199"/>
        <v>2100.9710439404557</v>
      </c>
      <c r="Q2043">
        <f t="shared" si="197"/>
        <v>2100</v>
      </c>
      <c r="R2043" s="25">
        <f t="shared" si="201"/>
        <v>0</v>
      </c>
      <c r="S2043" s="25">
        <f t="shared" si="202"/>
        <v>0</v>
      </c>
      <c r="W2043">
        <f>IF(AND(P2043&gt;='World Hubbert'!$N$9,P2042&lt;'World Hubbert'!$N$9),'Data 1'!M2043,0)</f>
        <v>0</v>
      </c>
      <c r="X2043">
        <f>IF(AND(P2043&gt;='World Hubbert'!$P$9,P2042&lt;'World Hubbert'!$P$9),'Data 1'!M2043,0)</f>
        <v>0</v>
      </c>
    </row>
    <row r="2044" spans="13:24">
      <c r="M2044">
        <f t="shared" si="200"/>
        <v>2041</v>
      </c>
      <c r="N2044">
        <f>MAX('World Hubbert'!$N$17*(1-(M2044/'World Hubbert'!$N$18))*M2044,0)</f>
        <v>0</v>
      </c>
      <c r="O2044">
        <f t="shared" si="198"/>
        <v>0</v>
      </c>
      <c r="P2044">
        <f t="shared" si="199"/>
        <v>2100.9710439404557</v>
      </c>
      <c r="Q2044">
        <f t="shared" si="197"/>
        <v>2100</v>
      </c>
      <c r="R2044" s="25">
        <f t="shared" si="201"/>
        <v>0</v>
      </c>
      <c r="S2044" s="25">
        <f t="shared" si="202"/>
        <v>0</v>
      </c>
      <c r="W2044">
        <f>IF(AND(P2044&gt;='World Hubbert'!$N$9,P2043&lt;'World Hubbert'!$N$9),'Data 1'!M2044,0)</f>
        <v>0</v>
      </c>
      <c r="X2044">
        <f>IF(AND(P2044&gt;='World Hubbert'!$P$9,P2043&lt;'World Hubbert'!$P$9),'Data 1'!M2044,0)</f>
        <v>0</v>
      </c>
    </row>
    <row r="2045" spans="13:24">
      <c r="M2045">
        <f t="shared" si="200"/>
        <v>2042</v>
      </c>
      <c r="N2045">
        <f>MAX('World Hubbert'!$N$17*(1-(M2045/'World Hubbert'!$N$18))*M2045,0)</f>
        <v>0</v>
      </c>
      <c r="O2045">
        <f t="shared" si="198"/>
        <v>0</v>
      </c>
      <c r="P2045">
        <f t="shared" si="199"/>
        <v>2100.9710439404557</v>
      </c>
      <c r="Q2045">
        <f t="shared" si="197"/>
        <v>2100</v>
      </c>
      <c r="R2045" s="25">
        <f t="shared" si="201"/>
        <v>0</v>
      </c>
      <c r="S2045" s="25">
        <f t="shared" si="202"/>
        <v>0</v>
      </c>
      <c r="W2045">
        <f>IF(AND(P2045&gt;='World Hubbert'!$N$9,P2044&lt;'World Hubbert'!$N$9),'Data 1'!M2045,0)</f>
        <v>0</v>
      </c>
      <c r="X2045">
        <f>IF(AND(P2045&gt;='World Hubbert'!$P$9,P2044&lt;'World Hubbert'!$P$9),'Data 1'!M2045,0)</f>
        <v>0</v>
      </c>
    </row>
    <row r="2046" spans="13:24">
      <c r="M2046">
        <f t="shared" si="200"/>
        <v>2043</v>
      </c>
      <c r="N2046">
        <f>MAX('World Hubbert'!$N$17*(1-(M2046/'World Hubbert'!$N$18))*M2046,0)</f>
        <v>0</v>
      </c>
      <c r="O2046">
        <f t="shared" si="198"/>
        <v>0</v>
      </c>
      <c r="P2046">
        <f t="shared" si="199"/>
        <v>2100.9710439404557</v>
      </c>
      <c r="Q2046">
        <f t="shared" si="197"/>
        <v>2100</v>
      </c>
      <c r="R2046" s="25">
        <f t="shared" si="201"/>
        <v>0</v>
      </c>
      <c r="S2046" s="25">
        <f t="shared" si="202"/>
        <v>0</v>
      </c>
      <c r="W2046">
        <f>IF(AND(P2046&gt;='World Hubbert'!$N$9,P2045&lt;'World Hubbert'!$N$9),'Data 1'!M2046,0)</f>
        <v>0</v>
      </c>
      <c r="X2046">
        <f>IF(AND(P2046&gt;='World Hubbert'!$P$9,P2045&lt;'World Hubbert'!$P$9),'Data 1'!M2046,0)</f>
        <v>0</v>
      </c>
    </row>
    <row r="2047" spans="13:24">
      <c r="M2047">
        <f t="shared" si="200"/>
        <v>2044</v>
      </c>
      <c r="N2047">
        <f>MAX('World Hubbert'!$N$17*(1-(M2047/'World Hubbert'!$N$18))*M2047,0)</f>
        <v>0</v>
      </c>
      <c r="O2047">
        <f t="shared" si="198"/>
        <v>0</v>
      </c>
      <c r="P2047">
        <f t="shared" si="199"/>
        <v>2100.9710439404557</v>
      </c>
      <c r="Q2047">
        <f t="shared" si="197"/>
        <v>2100</v>
      </c>
      <c r="R2047" s="25">
        <f t="shared" si="201"/>
        <v>0</v>
      </c>
      <c r="S2047" s="25">
        <f t="shared" si="202"/>
        <v>0</v>
      </c>
      <c r="W2047">
        <f>IF(AND(P2047&gt;='World Hubbert'!$N$9,P2046&lt;'World Hubbert'!$N$9),'Data 1'!M2047,0)</f>
        <v>0</v>
      </c>
      <c r="X2047">
        <f>IF(AND(P2047&gt;='World Hubbert'!$P$9,P2046&lt;'World Hubbert'!$P$9),'Data 1'!M2047,0)</f>
        <v>0</v>
      </c>
    </row>
    <row r="2048" spans="13:24">
      <c r="M2048">
        <f t="shared" si="200"/>
        <v>2045</v>
      </c>
      <c r="N2048">
        <f>MAX('World Hubbert'!$N$17*(1-(M2048/'World Hubbert'!$N$18))*M2048,0)</f>
        <v>0</v>
      </c>
      <c r="O2048">
        <f t="shared" si="198"/>
        <v>0</v>
      </c>
      <c r="P2048">
        <f t="shared" si="199"/>
        <v>2100.9710439404557</v>
      </c>
      <c r="Q2048">
        <f t="shared" si="197"/>
        <v>2100</v>
      </c>
      <c r="R2048" s="25">
        <f t="shared" si="201"/>
        <v>0</v>
      </c>
      <c r="S2048" s="25">
        <f t="shared" si="202"/>
        <v>0</v>
      </c>
      <c r="W2048">
        <f>IF(AND(P2048&gt;='World Hubbert'!$N$9,P2047&lt;'World Hubbert'!$N$9),'Data 1'!M2048,0)</f>
        <v>0</v>
      </c>
      <c r="X2048">
        <f>IF(AND(P2048&gt;='World Hubbert'!$P$9,P2047&lt;'World Hubbert'!$P$9),'Data 1'!M2048,0)</f>
        <v>0</v>
      </c>
    </row>
    <row r="2049" spans="13:24">
      <c r="M2049">
        <f t="shared" si="200"/>
        <v>2046</v>
      </c>
      <c r="N2049">
        <f>MAX('World Hubbert'!$N$17*(1-(M2049/'World Hubbert'!$N$18))*M2049,0)</f>
        <v>0</v>
      </c>
      <c r="O2049">
        <f t="shared" si="198"/>
        <v>0</v>
      </c>
      <c r="P2049">
        <f t="shared" si="199"/>
        <v>2100.9710439404557</v>
      </c>
      <c r="Q2049">
        <f t="shared" si="197"/>
        <v>2100</v>
      </c>
      <c r="R2049" s="25">
        <f t="shared" si="201"/>
        <v>0</v>
      </c>
      <c r="S2049" s="25">
        <f t="shared" si="202"/>
        <v>0</v>
      </c>
      <c r="W2049">
        <f>IF(AND(P2049&gt;='World Hubbert'!$N$9,P2048&lt;'World Hubbert'!$N$9),'Data 1'!M2049,0)</f>
        <v>0</v>
      </c>
      <c r="X2049">
        <f>IF(AND(P2049&gt;='World Hubbert'!$P$9,P2048&lt;'World Hubbert'!$P$9),'Data 1'!M2049,0)</f>
        <v>0</v>
      </c>
    </row>
    <row r="2050" spans="13:24">
      <c r="M2050">
        <f t="shared" si="200"/>
        <v>2047</v>
      </c>
      <c r="N2050">
        <f>MAX('World Hubbert'!$N$17*(1-(M2050/'World Hubbert'!$N$18))*M2050,0)</f>
        <v>0</v>
      </c>
      <c r="O2050">
        <f t="shared" si="198"/>
        <v>0</v>
      </c>
      <c r="P2050">
        <f t="shared" si="199"/>
        <v>2100.9710439404557</v>
      </c>
      <c r="Q2050">
        <f t="shared" si="197"/>
        <v>2100</v>
      </c>
      <c r="R2050" s="25">
        <f t="shared" si="201"/>
        <v>0</v>
      </c>
      <c r="S2050" s="25">
        <f t="shared" si="202"/>
        <v>0</v>
      </c>
      <c r="W2050">
        <f>IF(AND(P2050&gt;='World Hubbert'!$N$9,P2049&lt;'World Hubbert'!$N$9),'Data 1'!M2050,0)</f>
        <v>0</v>
      </c>
      <c r="X2050">
        <f>IF(AND(P2050&gt;='World Hubbert'!$P$9,P2049&lt;'World Hubbert'!$P$9),'Data 1'!M2050,0)</f>
        <v>0</v>
      </c>
    </row>
    <row r="2051" spans="13:24">
      <c r="M2051">
        <f t="shared" si="200"/>
        <v>2048</v>
      </c>
      <c r="N2051">
        <f>MAX('World Hubbert'!$N$17*(1-(M2051/'World Hubbert'!$N$18))*M2051,0)</f>
        <v>0</v>
      </c>
      <c r="O2051">
        <f t="shared" si="198"/>
        <v>0</v>
      </c>
      <c r="P2051">
        <f t="shared" si="199"/>
        <v>2100.9710439404557</v>
      </c>
      <c r="Q2051">
        <f t="shared" si="197"/>
        <v>2100</v>
      </c>
      <c r="R2051" s="25">
        <f t="shared" si="201"/>
        <v>0</v>
      </c>
      <c r="S2051" s="25">
        <f t="shared" si="202"/>
        <v>0</v>
      </c>
      <c r="W2051">
        <f>IF(AND(P2051&gt;='World Hubbert'!$N$9,P2050&lt;'World Hubbert'!$N$9),'Data 1'!M2051,0)</f>
        <v>0</v>
      </c>
      <c r="X2051">
        <f>IF(AND(P2051&gt;='World Hubbert'!$P$9,P2050&lt;'World Hubbert'!$P$9),'Data 1'!M2051,0)</f>
        <v>0</v>
      </c>
    </row>
    <row r="2052" spans="13:24">
      <c r="M2052">
        <f t="shared" si="200"/>
        <v>2049</v>
      </c>
      <c r="N2052">
        <f>MAX('World Hubbert'!$N$17*(1-(M2052/'World Hubbert'!$N$18))*M2052,0)</f>
        <v>0</v>
      </c>
      <c r="O2052">
        <f t="shared" si="198"/>
        <v>0</v>
      </c>
      <c r="P2052">
        <f t="shared" si="199"/>
        <v>2100.9710439404557</v>
      </c>
      <c r="Q2052">
        <f t="shared" si="197"/>
        <v>2100</v>
      </c>
      <c r="R2052" s="25">
        <f t="shared" si="201"/>
        <v>0</v>
      </c>
      <c r="S2052" s="25">
        <f t="shared" si="202"/>
        <v>0</v>
      </c>
      <c r="W2052">
        <f>IF(AND(P2052&gt;='World Hubbert'!$N$9,P2051&lt;'World Hubbert'!$N$9),'Data 1'!M2052,0)</f>
        <v>0</v>
      </c>
      <c r="X2052">
        <f>IF(AND(P2052&gt;='World Hubbert'!$P$9,P2051&lt;'World Hubbert'!$P$9),'Data 1'!M2052,0)</f>
        <v>0</v>
      </c>
    </row>
    <row r="2053" spans="13:24">
      <c r="M2053">
        <f t="shared" si="200"/>
        <v>2050</v>
      </c>
      <c r="N2053">
        <f>MAX('World Hubbert'!$N$17*(1-(M2053/'World Hubbert'!$N$18))*M2053,0)</f>
        <v>0</v>
      </c>
      <c r="O2053">
        <f t="shared" si="198"/>
        <v>0</v>
      </c>
      <c r="P2053">
        <f t="shared" si="199"/>
        <v>2100.9710439404557</v>
      </c>
      <c r="Q2053">
        <f t="shared" ref="Q2053:Q2116" si="203">INT(P2053)</f>
        <v>2100</v>
      </c>
      <c r="R2053" s="25">
        <f t="shared" si="201"/>
        <v>0</v>
      </c>
      <c r="S2053" s="25">
        <f t="shared" si="202"/>
        <v>0</v>
      </c>
      <c r="W2053">
        <f>IF(AND(P2053&gt;='World Hubbert'!$N$9,P2052&lt;'World Hubbert'!$N$9),'Data 1'!M2053,0)</f>
        <v>0</v>
      </c>
      <c r="X2053">
        <f>IF(AND(P2053&gt;='World Hubbert'!$P$9,P2052&lt;'World Hubbert'!$P$9),'Data 1'!M2053,0)</f>
        <v>0</v>
      </c>
    </row>
    <row r="2054" spans="13:24">
      <c r="M2054">
        <f t="shared" si="200"/>
        <v>2051</v>
      </c>
      <c r="N2054">
        <f>MAX('World Hubbert'!$N$17*(1-(M2054/'World Hubbert'!$N$18))*M2054,0)</f>
        <v>0</v>
      </c>
      <c r="O2054">
        <f t="shared" si="198"/>
        <v>0</v>
      </c>
      <c r="P2054">
        <f t="shared" si="199"/>
        <v>2100.9710439404557</v>
      </c>
      <c r="Q2054">
        <f t="shared" si="203"/>
        <v>2100</v>
      </c>
      <c r="R2054" s="25">
        <f t="shared" si="201"/>
        <v>0</v>
      </c>
      <c r="S2054" s="25">
        <f t="shared" si="202"/>
        <v>0</v>
      </c>
      <c r="W2054">
        <f>IF(AND(P2054&gt;='World Hubbert'!$N$9,P2053&lt;'World Hubbert'!$N$9),'Data 1'!M2054,0)</f>
        <v>0</v>
      </c>
      <c r="X2054">
        <f>IF(AND(P2054&gt;='World Hubbert'!$P$9,P2053&lt;'World Hubbert'!$P$9),'Data 1'!M2054,0)</f>
        <v>0</v>
      </c>
    </row>
    <row r="2055" spans="13:24">
      <c r="M2055">
        <f t="shared" si="200"/>
        <v>2052</v>
      </c>
      <c r="N2055">
        <f>MAX('World Hubbert'!$N$17*(1-(M2055/'World Hubbert'!$N$18))*M2055,0)</f>
        <v>0</v>
      </c>
      <c r="O2055">
        <f t="shared" si="198"/>
        <v>0</v>
      </c>
      <c r="P2055">
        <f t="shared" si="199"/>
        <v>2100.9710439404557</v>
      </c>
      <c r="Q2055">
        <f t="shared" si="203"/>
        <v>2100</v>
      </c>
      <c r="R2055" s="25">
        <f t="shared" si="201"/>
        <v>0</v>
      </c>
      <c r="S2055" s="25">
        <f t="shared" si="202"/>
        <v>0</v>
      </c>
      <c r="W2055">
        <f>IF(AND(P2055&gt;='World Hubbert'!$N$9,P2054&lt;'World Hubbert'!$N$9),'Data 1'!M2055,0)</f>
        <v>0</v>
      </c>
      <c r="X2055">
        <f>IF(AND(P2055&gt;='World Hubbert'!$P$9,P2054&lt;'World Hubbert'!$P$9),'Data 1'!M2055,0)</f>
        <v>0</v>
      </c>
    </row>
    <row r="2056" spans="13:24">
      <c r="M2056">
        <f t="shared" si="200"/>
        <v>2053</v>
      </c>
      <c r="N2056">
        <f>MAX('World Hubbert'!$N$17*(1-(M2056/'World Hubbert'!$N$18))*M2056,0)</f>
        <v>0</v>
      </c>
      <c r="O2056">
        <f t="shared" si="198"/>
        <v>0</v>
      </c>
      <c r="P2056">
        <f t="shared" si="199"/>
        <v>2100.9710439404557</v>
      </c>
      <c r="Q2056">
        <f t="shared" si="203"/>
        <v>2100</v>
      </c>
      <c r="R2056" s="25">
        <f t="shared" si="201"/>
        <v>0</v>
      </c>
      <c r="S2056" s="25">
        <f t="shared" si="202"/>
        <v>0</v>
      </c>
      <c r="W2056">
        <f>IF(AND(P2056&gt;='World Hubbert'!$N$9,P2055&lt;'World Hubbert'!$N$9),'Data 1'!M2056,0)</f>
        <v>0</v>
      </c>
      <c r="X2056">
        <f>IF(AND(P2056&gt;='World Hubbert'!$P$9,P2055&lt;'World Hubbert'!$P$9),'Data 1'!M2056,0)</f>
        <v>0</v>
      </c>
    </row>
    <row r="2057" spans="13:24">
      <c r="M2057">
        <f t="shared" si="200"/>
        <v>2054</v>
      </c>
      <c r="N2057">
        <f>MAX('World Hubbert'!$N$17*(1-(M2057/'World Hubbert'!$N$18))*M2057,0)</f>
        <v>0</v>
      </c>
      <c r="O2057">
        <f t="shared" si="198"/>
        <v>0</v>
      </c>
      <c r="P2057">
        <f t="shared" si="199"/>
        <v>2100.9710439404557</v>
      </c>
      <c r="Q2057">
        <f t="shared" si="203"/>
        <v>2100</v>
      </c>
      <c r="R2057" s="25">
        <f t="shared" si="201"/>
        <v>0</v>
      </c>
      <c r="S2057" s="25">
        <f t="shared" si="202"/>
        <v>0</v>
      </c>
      <c r="W2057">
        <f>IF(AND(P2057&gt;='World Hubbert'!$N$9,P2056&lt;'World Hubbert'!$N$9),'Data 1'!M2057,0)</f>
        <v>0</v>
      </c>
      <c r="X2057">
        <f>IF(AND(P2057&gt;='World Hubbert'!$P$9,P2056&lt;'World Hubbert'!$P$9),'Data 1'!M2057,0)</f>
        <v>0</v>
      </c>
    </row>
    <row r="2058" spans="13:24">
      <c r="M2058">
        <f t="shared" si="200"/>
        <v>2055</v>
      </c>
      <c r="N2058">
        <f>MAX('World Hubbert'!$N$17*(1-(M2058/'World Hubbert'!$N$18))*M2058,0)</f>
        <v>0</v>
      </c>
      <c r="O2058">
        <f t="shared" si="198"/>
        <v>0</v>
      </c>
      <c r="P2058">
        <f t="shared" si="199"/>
        <v>2100.9710439404557</v>
      </c>
      <c r="Q2058">
        <f t="shared" si="203"/>
        <v>2100</v>
      </c>
      <c r="R2058" s="25">
        <f t="shared" si="201"/>
        <v>0</v>
      </c>
      <c r="S2058" s="25">
        <f t="shared" si="202"/>
        <v>0</v>
      </c>
      <c r="W2058">
        <f>IF(AND(P2058&gt;='World Hubbert'!$N$9,P2057&lt;'World Hubbert'!$N$9),'Data 1'!M2058,0)</f>
        <v>0</v>
      </c>
      <c r="X2058">
        <f>IF(AND(P2058&gt;='World Hubbert'!$P$9,P2057&lt;'World Hubbert'!$P$9),'Data 1'!M2058,0)</f>
        <v>0</v>
      </c>
    </row>
    <row r="2059" spans="13:24">
      <c r="M2059">
        <f t="shared" si="200"/>
        <v>2056</v>
      </c>
      <c r="N2059">
        <f>MAX('World Hubbert'!$N$17*(1-(M2059/'World Hubbert'!$N$18))*M2059,0)</f>
        <v>0</v>
      </c>
      <c r="O2059">
        <f t="shared" si="198"/>
        <v>0</v>
      </c>
      <c r="P2059">
        <f t="shared" si="199"/>
        <v>2100.9710439404557</v>
      </c>
      <c r="Q2059">
        <f t="shared" si="203"/>
        <v>2100</v>
      </c>
      <c r="R2059" s="25">
        <f t="shared" si="201"/>
        <v>0</v>
      </c>
      <c r="S2059" s="25">
        <f t="shared" si="202"/>
        <v>0</v>
      </c>
      <c r="W2059">
        <f>IF(AND(P2059&gt;='World Hubbert'!$N$9,P2058&lt;'World Hubbert'!$N$9),'Data 1'!M2059,0)</f>
        <v>0</v>
      </c>
      <c r="X2059">
        <f>IF(AND(P2059&gt;='World Hubbert'!$P$9,P2058&lt;'World Hubbert'!$P$9),'Data 1'!M2059,0)</f>
        <v>0</v>
      </c>
    </row>
    <row r="2060" spans="13:24">
      <c r="M2060">
        <f t="shared" si="200"/>
        <v>2057</v>
      </c>
      <c r="N2060">
        <f>MAX('World Hubbert'!$N$17*(1-(M2060/'World Hubbert'!$N$18))*M2060,0)</f>
        <v>0</v>
      </c>
      <c r="O2060">
        <f t="shared" si="198"/>
        <v>0</v>
      </c>
      <c r="P2060">
        <f t="shared" si="199"/>
        <v>2100.9710439404557</v>
      </c>
      <c r="Q2060">
        <f t="shared" si="203"/>
        <v>2100</v>
      </c>
      <c r="R2060" s="25">
        <f t="shared" si="201"/>
        <v>0</v>
      </c>
      <c r="S2060" s="25">
        <f t="shared" si="202"/>
        <v>0</v>
      </c>
      <c r="W2060">
        <f>IF(AND(P2060&gt;='World Hubbert'!$N$9,P2059&lt;'World Hubbert'!$N$9),'Data 1'!M2060,0)</f>
        <v>0</v>
      </c>
      <c r="X2060">
        <f>IF(AND(P2060&gt;='World Hubbert'!$P$9,P2059&lt;'World Hubbert'!$P$9),'Data 1'!M2060,0)</f>
        <v>0</v>
      </c>
    </row>
    <row r="2061" spans="13:24">
      <c r="M2061">
        <f t="shared" si="200"/>
        <v>2058</v>
      </c>
      <c r="N2061">
        <f>MAX('World Hubbert'!$N$17*(1-(M2061/'World Hubbert'!$N$18))*M2061,0)</f>
        <v>0</v>
      </c>
      <c r="O2061">
        <f t="shared" si="198"/>
        <v>0</v>
      </c>
      <c r="P2061">
        <f t="shared" si="199"/>
        <v>2100.9710439404557</v>
      </c>
      <c r="Q2061">
        <f t="shared" si="203"/>
        <v>2100</v>
      </c>
      <c r="R2061" s="25">
        <f t="shared" si="201"/>
        <v>0</v>
      </c>
      <c r="S2061" s="25">
        <f t="shared" si="202"/>
        <v>0</v>
      </c>
      <c r="W2061">
        <f>IF(AND(P2061&gt;='World Hubbert'!$N$9,P2060&lt;'World Hubbert'!$N$9),'Data 1'!M2061,0)</f>
        <v>0</v>
      </c>
      <c r="X2061">
        <f>IF(AND(P2061&gt;='World Hubbert'!$P$9,P2060&lt;'World Hubbert'!$P$9),'Data 1'!M2061,0)</f>
        <v>0</v>
      </c>
    </row>
    <row r="2062" spans="13:24">
      <c r="M2062">
        <f t="shared" si="200"/>
        <v>2059</v>
      </c>
      <c r="N2062">
        <f>MAX('World Hubbert'!$N$17*(1-(M2062/'World Hubbert'!$N$18))*M2062,0)</f>
        <v>0</v>
      </c>
      <c r="O2062">
        <f t="shared" si="198"/>
        <v>0</v>
      </c>
      <c r="P2062">
        <f t="shared" si="199"/>
        <v>2100.9710439404557</v>
      </c>
      <c r="Q2062">
        <f t="shared" si="203"/>
        <v>2100</v>
      </c>
      <c r="R2062" s="25">
        <f t="shared" si="201"/>
        <v>0</v>
      </c>
      <c r="S2062" s="25">
        <f t="shared" si="202"/>
        <v>0</v>
      </c>
      <c r="W2062">
        <f>IF(AND(P2062&gt;='World Hubbert'!$N$9,P2061&lt;'World Hubbert'!$N$9),'Data 1'!M2062,0)</f>
        <v>0</v>
      </c>
      <c r="X2062">
        <f>IF(AND(P2062&gt;='World Hubbert'!$P$9,P2061&lt;'World Hubbert'!$P$9),'Data 1'!M2062,0)</f>
        <v>0</v>
      </c>
    </row>
    <row r="2063" spans="13:24">
      <c r="M2063">
        <f t="shared" si="200"/>
        <v>2060</v>
      </c>
      <c r="N2063">
        <f>MAX('World Hubbert'!$N$17*(1-(M2063/'World Hubbert'!$N$18))*M2063,0)</f>
        <v>0</v>
      </c>
      <c r="O2063">
        <f t="shared" si="198"/>
        <v>0</v>
      </c>
      <c r="P2063">
        <f t="shared" si="199"/>
        <v>2100.9710439404557</v>
      </c>
      <c r="Q2063">
        <f t="shared" si="203"/>
        <v>2100</v>
      </c>
      <c r="R2063" s="25">
        <f t="shared" si="201"/>
        <v>0</v>
      </c>
      <c r="S2063" s="25">
        <f t="shared" si="202"/>
        <v>0</v>
      </c>
      <c r="W2063">
        <f>IF(AND(P2063&gt;='World Hubbert'!$N$9,P2062&lt;'World Hubbert'!$N$9),'Data 1'!M2063,0)</f>
        <v>0</v>
      </c>
      <c r="X2063">
        <f>IF(AND(P2063&gt;='World Hubbert'!$P$9,P2062&lt;'World Hubbert'!$P$9),'Data 1'!M2063,0)</f>
        <v>0</v>
      </c>
    </row>
    <row r="2064" spans="13:24">
      <c r="M2064">
        <f t="shared" si="200"/>
        <v>2061</v>
      </c>
      <c r="N2064">
        <f>MAX('World Hubbert'!$N$17*(1-(M2064/'World Hubbert'!$N$18))*M2064,0)</f>
        <v>0</v>
      </c>
      <c r="O2064">
        <f t="shared" si="198"/>
        <v>0</v>
      </c>
      <c r="P2064">
        <f t="shared" si="199"/>
        <v>2100.9710439404557</v>
      </c>
      <c r="Q2064">
        <f t="shared" si="203"/>
        <v>2100</v>
      </c>
      <c r="R2064" s="25">
        <f t="shared" si="201"/>
        <v>0</v>
      </c>
      <c r="S2064" s="25">
        <f t="shared" si="202"/>
        <v>0</v>
      </c>
      <c r="W2064">
        <f>IF(AND(P2064&gt;='World Hubbert'!$N$9,P2063&lt;'World Hubbert'!$N$9),'Data 1'!M2064,0)</f>
        <v>0</v>
      </c>
      <c r="X2064">
        <f>IF(AND(P2064&gt;='World Hubbert'!$P$9,P2063&lt;'World Hubbert'!$P$9),'Data 1'!M2064,0)</f>
        <v>0</v>
      </c>
    </row>
    <row r="2065" spans="13:24">
      <c r="M2065">
        <f t="shared" si="200"/>
        <v>2062</v>
      </c>
      <c r="N2065">
        <f>MAX('World Hubbert'!$N$17*(1-(M2065/'World Hubbert'!$N$18))*M2065,0)</f>
        <v>0</v>
      </c>
      <c r="O2065">
        <f t="shared" si="198"/>
        <v>0</v>
      </c>
      <c r="P2065">
        <f t="shared" si="199"/>
        <v>2100.9710439404557</v>
      </c>
      <c r="Q2065">
        <f t="shared" si="203"/>
        <v>2100</v>
      </c>
      <c r="R2065" s="25">
        <f t="shared" si="201"/>
        <v>0</v>
      </c>
      <c r="S2065" s="25">
        <f t="shared" si="202"/>
        <v>0</v>
      </c>
      <c r="W2065">
        <f>IF(AND(P2065&gt;='World Hubbert'!$N$9,P2064&lt;'World Hubbert'!$N$9),'Data 1'!M2065,0)</f>
        <v>0</v>
      </c>
      <c r="X2065">
        <f>IF(AND(P2065&gt;='World Hubbert'!$P$9,P2064&lt;'World Hubbert'!$P$9),'Data 1'!M2065,0)</f>
        <v>0</v>
      </c>
    </row>
    <row r="2066" spans="13:24">
      <c r="M2066">
        <f t="shared" si="200"/>
        <v>2063</v>
      </c>
      <c r="N2066">
        <f>MAX('World Hubbert'!$N$17*(1-(M2066/'World Hubbert'!$N$18))*M2066,0)</f>
        <v>0</v>
      </c>
      <c r="O2066">
        <f t="shared" si="198"/>
        <v>0</v>
      </c>
      <c r="P2066">
        <f t="shared" si="199"/>
        <v>2100.9710439404557</v>
      </c>
      <c r="Q2066">
        <f t="shared" si="203"/>
        <v>2100</v>
      </c>
      <c r="R2066" s="25">
        <f t="shared" si="201"/>
        <v>0</v>
      </c>
      <c r="S2066" s="25">
        <f t="shared" si="202"/>
        <v>0</v>
      </c>
      <c r="W2066">
        <f>IF(AND(P2066&gt;='World Hubbert'!$N$9,P2065&lt;'World Hubbert'!$N$9),'Data 1'!M2066,0)</f>
        <v>0</v>
      </c>
      <c r="X2066">
        <f>IF(AND(P2066&gt;='World Hubbert'!$P$9,P2065&lt;'World Hubbert'!$P$9),'Data 1'!M2066,0)</f>
        <v>0</v>
      </c>
    </row>
    <row r="2067" spans="13:24">
      <c r="M2067">
        <f t="shared" si="200"/>
        <v>2064</v>
      </c>
      <c r="N2067">
        <f>MAX('World Hubbert'!$N$17*(1-(M2067/'World Hubbert'!$N$18))*M2067,0)</f>
        <v>0</v>
      </c>
      <c r="O2067">
        <f t="shared" si="198"/>
        <v>0</v>
      </c>
      <c r="P2067">
        <f t="shared" si="199"/>
        <v>2100.9710439404557</v>
      </c>
      <c r="Q2067">
        <f t="shared" si="203"/>
        <v>2100</v>
      </c>
      <c r="R2067" s="25">
        <f t="shared" si="201"/>
        <v>0</v>
      </c>
      <c r="S2067" s="25">
        <f t="shared" si="202"/>
        <v>0</v>
      </c>
      <c r="W2067">
        <f>IF(AND(P2067&gt;='World Hubbert'!$N$9,P2066&lt;'World Hubbert'!$N$9),'Data 1'!M2067,0)</f>
        <v>0</v>
      </c>
      <c r="X2067">
        <f>IF(AND(P2067&gt;='World Hubbert'!$P$9,P2066&lt;'World Hubbert'!$P$9),'Data 1'!M2067,0)</f>
        <v>0</v>
      </c>
    </row>
    <row r="2068" spans="13:24">
      <c r="M2068">
        <f t="shared" si="200"/>
        <v>2065</v>
      </c>
      <c r="N2068">
        <f>MAX('World Hubbert'!$N$17*(1-(M2068/'World Hubbert'!$N$18))*M2068,0)</f>
        <v>0</v>
      </c>
      <c r="O2068">
        <f t="shared" si="198"/>
        <v>0</v>
      </c>
      <c r="P2068">
        <f t="shared" si="199"/>
        <v>2100.9710439404557</v>
      </c>
      <c r="Q2068">
        <f t="shared" si="203"/>
        <v>2100</v>
      </c>
      <c r="R2068" s="25">
        <f t="shared" si="201"/>
        <v>0</v>
      </c>
      <c r="S2068" s="25">
        <f t="shared" si="202"/>
        <v>0</v>
      </c>
      <c r="W2068">
        <f>IF(AND(P2068&gt;='World Hubbert'!$N$9,P2067&lt;'World Hubbert'!$N$9),'Data 1'!M2068,0)</f>
        <v>0</v>
      </c>
      <c r="X2068">
        <f>IF(AND(P2068&gt;='World Hubbert'!$P$9,P2067&lt;'World Hubbert'!$P$9),'Data 1'!M2068,0)</f>
        <v>0</v>
      </c>
    </row>
    <row r="2069" spans="13:24">
      <c r="M2069">
        <f t="shared" si="200"/>
        <v>2066</v>
      </c>
      <c r="N2069">
        <f>MAX('World Hubbert'!$N$17*(1-(M2069/'World Hubbert'!$N$18))*M2069,0)</f>
        <v>0</v>
      </c>
      <c r="O2069">
        <f t="shared" ref="O2069:O2132" si="204">IF(N2069&gt;0,1/N2069,0)</f>
        <v>0</v>
      </c>
      <c r="P2069">
        <f t="shared" ref="P2069:P2132" si="205">P2068+O2069</f>
        <v>2100.9710439404557</v>
      </c>
      <c r="Q2069">
        <f t="shared" si="203"/>
        <v>2100</v>
      </c>
      <c r="R2069" s="25">
        <f t="shared" si="201"/>
        <v>0</v>
      </c>
      <c r="S2069" s="25">
        <f t="shared" si="202"/>
        <v>0</v>
      </c>
      <c r="W2069">
        <f>IF(AND(P2069&gt;='World Hubbert'!$N$9,P2068&lt;'World Hubbert'!$N$9),'Data 1'!M2069,0)</f>
        <v>0</v>
      </c>
      <c r="X2069">
        <f>IF(AND(P2069&gt;='World Hubbert'!$P$9,P2068&lt;'World Hubbert'!$P$9),'Data 1'!M2069,0)</f>
        <v>0</v>
      </c>
    </row>
    <row r="2070" spans="13:24">
      <c r="M2070">
        <f t="shared" si="200"/>
        <v>2067</v>
      </c>
      <c r="N2070">
        <f>MAX('World Hubbert'!$N$17*(1-(M2070/'World Hubbert'!$N$18))*M2070,0)</f>
        <v>0</v>
      </c>
      <c r="O2070">
        <f t="shared" si="204"/>
        <v>0</v>
      </c>
      <c r="P2070">
        <f t="shared" si="205"/>
        <v>2100.9710439404557</v>
      </c>
      <c r="Q2070">
        <f t="shared" si="203"/>
        <v>2100</v>
      </c>
      <c r="R2070" s="25">
        <f t="shared" si="201"/>
        <v>0</v>
      </c>
      <c r="S2070" s="25">
        <f t="shared" si="202"/>
        <v>0</v>
      </c>
      <c r="W2070">
        <f>IF(AND(P2070&gt;='World Hubbert'!$N$9,P2069&lt;'World Hubbert'!$N$9),'Data 1'!M2070,0)</f>
        <v>0</v>
      </c>
      <c r="X2070">
        <f>IF(AND(P2070&gt;='World Hubbert'!$P$9,P2069&lt;'World Hubbert'!$P$9),'Data 1'!M2070,0)</f>
        <v>0</v>
      </c>
    </row>
    <row r="2071" spans="13:24">
      <c r="M2071">
        <f t="shared" si="200"/>
        <v>2068</v>
      </c>
      <c r="N2071">
        <f>MAX('World Hubbert'!$N$17*(1-(M2071/'World Hubbert'!$N$18))*M2071,0)</f>
        <v>0</v>
      </c>
      <c r="O2071">
        <f t="shared" si="204"/>
        <v>0</v>
      </c>
      <c r="P2071">
        <f t="shared" si="205"/>
        <v>2100.9710439404557</v>
      </c>
      <c r="Q2071">
        <f t="shared" si="203"/>
        <v>2100</v>
      </c>
      <c r="R2071" s="25">
        <f t="shared" si="201"/>
        <v>0</v>
      </c>
      <c r="S2071" s="25">
        <f t="shared" si="202"/>
        <v>0</v>
      </c>
      <c r="W2071">
        <f>IF(AND(P2071&gt;='World Hubbert'!$N$9,P2070&lt;'World Hubbert'!$N$9),'Data 1'!M2071,0)</f>
        <v>0</v>
      </c>
      <c r="X2071">
        <f>IF(AND(P2071&gt;='World Hubbert'!$P$9,P2070&lt;'World Hubbert'!$P$9),'Data 1'!M2071,0)</f>
        <v>0</v>
      </c>
    </row>
    <row r="2072" spans="13:24">
      <c r="M2072">
        <f t="shared" si="200"/>
        <v>2069</v>
      </c>
      <c r="N2072">
        <f>MAX('World Hubbert'!$N$17*(1-(M2072/'World Hubbert'!$N$18))*M2072,0)</f>
        <v>0</v>
      </c>
      <c r="O2072">
        <f t="shared" si="204"/>
        <v>0</v>
      </c>
      <c r="P2072">
        <f t="shared" si="205"/>
        <v>2100.9710439404557</v>
      </c>
      <c r="Q2072">
        <f t="shared" si="203"/>
        <v>2100</v>
      </c>
      <c r="R2072" s="25">
        <f t="shared" si="201"/>
        <v>0</v>
      </c>
      <c r="S2072" s="25">
        <f t="shared" si="202"/>
        <v>0</v>
      </c>
      <c r="W2072">
        <f>IF(AND(P2072&gt;='World Hubbert'!$N$9,P2071&lt;'World Hubbert'!$N$9),'Data 1'!M2072,0)</f>
        <v>0</v>
      </c>
      <c r="X2072">
        <f>IF(AND(P2072&gt;='World Hubbert'!$P$9,P2071&lt;'World Hubbert'!$P$9),'Data 1'!M2072,0)</f>
        <v>0</v>
      </c>
    </row>
    <row r="2073" spans="13:24">
      <c r="M2073">
        <f t="shared" si="200"/>
        <v>2070</v>
      </c>
      <c r="N2073">
        <f>MAX('World Hubbert'!$N$17*(1-(M2073/'World Hubbert'!$N$18))*M2073,0)</f>
        <v>0</v>
      </c>
      <c r="O2073">
        <f t="shared" si="204"/>
        <v>0</v>
      </c>
      <c r="P2073">
        <f t="shared" si="205"/>
        <v>2100.9710439404557</v>
      </c>
      <c r="Q2073">
        <f t="shared" si="203"/>
        <v>2100</v>
      </c>
      <c r="R2073" s="25">
        <f t="shared" si="201"/>
        <v>0</v>
      </c>
      <c r="S2073" s="25">
        <f t="shared" si="202"/>
        <v>0</v>
      </c>
      <c r="W2073">
        <f>IF(AND(P2073&gt;='World Hubbert'!$N$9,P2072&lt;'World Hubbert'!$N$9),'Data 1'!M2073,0)</f>
        <v>0</v>
      </c>
      <c r="X2073">
        <f>IF(AND(P2073&gt;='World Hubbert'!$P$9,P2072&lt;'World Hubbert'!$P$9),'Data 1'!M2073,0)</f>
        <v>0</v>
      </c>
    </row>
    <row r="2074" spans="13:24">
      <c r="M2074">
        <f t="shared" si="200"/>
        <v>2071</v>
      </c>
      <c r="N2074">
        <f>MAX('World Hubbert'!$N$17*(1-(M2074/'World Hubbert'!$N$18))*M2074,0)</f>
        <v>0</v>
      </c>
      <c r="O2074">
        <f t="shared" si="204"/>
        <v>0</v>
      </c>
      <c r="P2074">
        <f t="shared" si="205"/>
        <v>2100.9710439404557</v>
      </c>
      <c r="Q2074">
        <f t="shared" si="203"/>
        <v>2100</v>
      </c>
      <c r="R2074" s="25">
        <f t="shared" si="201"/>
        <v>0</v>
      </c>
      <c r="S2074" s="25">
        <f t="shared" si="202"/>
        <v>0</v>
      </c>
      <c r="W2074">
        <f>IF(AND(P2074&gt;='World Hubbert'!$N$9,P2073&lt;'World Hubbert'!$N$9),'Data 1'!M2074,0)</f>
        <v>0</v>
      </c>
      <c r="X2074">
        <f>IF(AND(P2074&gt;='World Hubbert'!$P$9,P2073&lt;'World Hubbert'!$P$9),'Data 1'!M2074,0)</f>
        <v>0</v>
      </c>
    </row>
    <row r="2075" spans="13:24">
      <c r="M2075">
        <f t="shared" si="200"/>
        <v>2072</v>
      </c>
      <c r="N2075">
        <f>MAX('World Hubbert'!$N$17*(1-(M2075/'World Hubbert'!$N$18))*M2075,0)</f>
        <v>0</v>
      </c>
      <c r="O2075">
        <f t="shared" si="204"/>
        <v>0</v>
      </c>
      <c r="P2075">
        <f t="shared" si="205"/>
        <v>2100.9710439404557</v>
      </c>
      <c r="Q2075">
        <f t="shared" si="203"/>
        <v>2100</v>
      </c>
      <c r="R2075" s="25">
        <f t="shared" si="201"/>
        <v>0</v>
      </c>
      <c r="S2075" s="25">
        <f t="shared" si="202"/>
        <v>0</v>
      </c>
      <c r="W2075">
        <f>IF(AND(P2075&gt;='World Hubbert'!$N$9,P2074&lt;'World Hubbert'!$N$9),'Data 1'!M2075,0)</f>
        <v>0</v>
      </c>
      <c r="X2075">
        <f>IF(AND(P2075&gt;='World Hubbert'!$P$9,P2074&lt;'World Hubbert'!$P$9),'Data 1'!M2075,0)</f>
        <v>0</v>
      </c>
    </row>
    <row r="2076" spans="13:24">
      <c r="M2076">
        <f t="shared" si="200"/>
        <v>2073</v>
      </c>
      <c r="N2076">
        <f>MAX('World Hubbert'!$N$17*(1-(M2076/'World Hubbert'!$N$18))*M2076,0)</f>
        <v>0</v>
      </c>
      <c r="O2076">
        <f t="shared" si="204"/>
        <v>0</v>
      </c>
      <c r="P2076">
        <f t="shared" si="205"/>
        <v>2100.9710439404557</v>
      </c>
      <c r="Q2076">
        <f t="shared" si="203"/>
        <v>2100</v>
      </c>
      <c r="R2076" s="25">
        <f t="shared" si="201"/>
        <v>0</v>
      </c>
      <c r="S2076" s="25">
        <f t="shared" si="202"/>
        <v>0</v>
      </c>
      <c r="W2076">
        <f>IF(AND(P2076&gt;='World Hubbert'!$N$9,P2075&lt;'World Hubbert'!$N$9),'Data 1'!M2076,0)</f>
        <v>0</v>
      </c>
      <c r="X2076">
        <f>IF(AND(P2076&gt;='World Hubbert'!$P$9,P2075&lt;'World Hubbert'!$P$9),'Data 1'!M2076,0)</f>
        <v>0</v>
      </c>
    </row>
    <row r="2077" spans="13:24">
      <c r="M2077">
        <f t="shared" si="200"/>
        <v>2074</v>
      </c>
      <c r="N2077">
        <f>MAX('World Hubbert'!$N$17*(1-(M2077/'World Hubbert'!$N$18))*M2077,0)</f>
        <v>0</v>
      </c>
      <c r="O2077">
        <f t="shared" si="204"/>
        <v>0</v>
      </c>
      <c r="P2077">
        <f t="shared" si="205"/>
        <v>2100.9710439404557</v>
      </c>
      <c r="Q2077">
        <f t="shared" si="203"/>
        <v>2100</v>
      </c>
      <c r="R2077" s="25">
        <f t="shared" si="201"/>
        <v>0</v>
      </c>
      <c r="S2077" s="25">
        <f t="shared" si="202"/>
        <v>0</v>
      </c>
      <c r="W2077">
        <f>IF(AND(P2077&gt;='World Hubbert'!$N$9,P2076&lt;'World Hubbert'!$N$9),'Data 1'!M2077,0)</f>
        <v>0</v>
      </c>
      <c r="X2077">
        <f>IF(AND(P2077&gt;='World Hubbert'!$P$9,P2076&lt;'World Hubbert'!$P$9),'Data 1'!M2077,0)</f>
        <v>0</v>
      </c>
    </row>
    <row r="2078" spans="13:24">
      <c r="M2078">
        <f t="shared" si="200"/>
        <v>2075</v>
      </c>
      <c r="N2078">
        <f>MAX('World Hubbert'!$N$17*(1-(M2078/'World Hubbert'!$N$18))*M2078,0)</f>
        <v>0</v>
      </c>
      <c r="O2078">
        <f t="shared" si="204"/>
        <v>0</v>
      </c>
      <c r="P2078">
        <f t="shared" si="205"/>
        <v>2100.9710439404557</v>
      </c>
      <c r="Q2078">
        <f t="shared" si="203"/>
        <v>2100</v>
      </c>
      <c r="R2078" s="25">
        <f t="shared" si="201"/>
        <v>0</v>
      </c>
      <c r="S2078" s="25">
        <f t="shared" si="202"/>
        <v>0</v>
      </c>
      <c r="W2078">
        <f>IF(AND(P2078&gt;='World Hubbert'!$N$9,P2077&lt;'World Hubbert'!$N$9),'Data 1'!M2078,0)</f>
        <v>0</v>
      </c>
      <c r="X2078">
        <f>IF(AND(P2078&gt;='World Hubbert'!$P$9,P2077&lt;'World Hubbert'!$P$9),'Data 1'!M2078,0)</f>
        <v>0</v>
      </c>
    </row>
    <row r="2079" spans="13:24">
      <c r="M2079">
        <f t="shared" si="200"/>
        <v>2076</v>
      </c>
      <c r="N2079">
        <f>MAX('World Hubbert'!$N$17*(1-(M2079/'World Hubbert'!$N$18))*M2079,0)</f>
        <v>0</v>
      </c>
      <c r="O2079">
        <f t="shared" si="204"/>
        <v>0</v>
      </c>
      <c r="P2079">
        <f t="shared" si="205"/>
        <v>2100.9710439404557</v>
      </c>
      <c r="Q2079">
        <f t="shared" si="203"/>
        <v>2100</v>
      </c>
      <c r="R2079" s="25">
        <f t="shared" si="201"/>
        <v>0</v>
      </c>
      <c r="S2079" s="25">
        <f t="shared" si="202"/>
        <v>0</v>
      </c>
      <c r="W2079">
        <f>IF(AND(P2079&gt;='World Hubbert'!$N$9,P2078&lt;'World Hubbert'!$N$9),'Data 1'!M2079,0)</f>
        <v>0</v>
      </c>
      <c r="X2079">
        <f>IF(AND(P2079&gt;='World Hubbert'!$P$9,P2078&lt;'World Hubbert'!$P$9),'Data 1'!M2079,0)</f>
        <v>0</v>
      </c>
    </row>
    <row r="2080" spans="13:24">
      <c r="M2080">
        <f t="shared" si="200"/>
        <v>2077</v>
      </c>
      <c r="N2080">
        <f>MAX('World Hubbert'!$N$17*(1-(M2080/'World Hubbert'!$N$18))*M2080,0)</f>
        <v>0</v>
      </c>
      <c r="O2080">
        <f t="shared" si="204"/>
        <v>0</v>
      </c>
      <c r="P2080">
        <f t="shared" si="205"/>
        <v>2100.9710439404557</v>
      </c>
      <c r="Q2080">
        <f t="shared" si="203"/>
        <v>2100</v>
      </c>
      <c r="R2080" s="25">
        <f t="shared" si="201"/>
        <v>0</v>
      </c>
      <c r="S2080" s="25">
        <f t="shared" si="202"/>
        <v>0</v>
      </c>
      <c r="W2080">
        <f>IF(AND(P2080&gt;='World Hubbert'!$N$9,P2079&lt;'World Hubbert'!$N$9),'Data 1'!M2080,0)</f>
        <v>0</v>
      </c>
      <c r="X2080">
        <f>IF(AND(P2080&gt;='World Hubbert'!$P$9,P2079&lt;'World Hubbert'!$P$9),'Data 1'!M2080,0)</f>
        <v>0</v>
      </c>
    </row>
    <row r="2081" spans="13:24">
      <c r="M2081">
        <f t="shared" si="200"/>
        <v>2078</v>
      </c>
      <c r="N2081">
        <f>MAX('World Hubbert'!$N$17*(1-(M2081/'World Hubbert'!$N$18))*M2081,0)</f>
        <v>0</v>
      </c>
      <c r="O2081">
        <f t="shared" si="204"/>
        <v>0</v>
      </c>
      <c r="P2081">
        <f t="shared" si="205"/>
        <v>2100.9710439404557</v>
      </c>
      <c r="Q2081">
        <f t="shared" si="203"/>
        <v>2100</v>
      </c>
      <c r="R2081" s="25">
        <f t="shared" si="201"/>
        <v>0</v>
      </c>
      <c r="S2081" s="25">
        <f t="shared" si="202"/>
        <v>0</v>
      </c>
      <c r="W2081">
        <f>IF(AND(P2081&gt;='World Hubbert'!$N$9,P2080&lt;'World Hubbert'!$N$9),'Data 1'!M2081,0)</f>
        <v>0</v>
      </c>
      <c r="X2081">
        <f>IF(AND(P2081&gt;='World Hubbert'!$P$9,P2080&lt;'World Hubbert'!$P$9),'Data 1'!M2081,0)</f>
        <v>0</v>
      </c>
    </row>
    <row r="2082" spans="13:24">
      <c r="M2082">
        <f t="shared" si="200"/>
        <v>2079</v>
      </c>
      <c r="N2082">
        <f>MAX('World Hubbert'!$N$17*(1-(M2082/'World Hubbert'!$N$18))*M2082,0)</f>
        <v>0</v>
      </c>
      <c r="O2082">
        <f t="shared" si="204"/>
        <v>0</v>
      </c>
      <c r="P2082">
        <f t="shared" si="205"/>
        <v>2100.9710439404557</v>
      </c>
      <c r="Q2082">
        <f t="shared" si="203"/>
        <v>2100</v>
      </c>
      <c r="R2082" s="25">
        <f t="shared" si="201"/>
        <v>0</v>
      </c>
      <c r="S2082" s="25">
        <f t="shared" si="202"/>
        <v>0</v>
      </c>
      <c r="W2082">
        <f>IF(AND(P2082&gt;='World Hubbert'!$N$9,P2081&lt;'World Hubbert'!$N$9),'Data 1'!M2082,0)</f>
        <v>0</v>
      </c>
      <c r="X2082">
        <f>IF(AND(P2082&gt;='World Hubbert'!$P$9,P2081&lt;'World Hubbert'!$P$9),'Data 1'!M2082,0)</f>
        <v>0</v>
      </c>
    </row>
    <row r="2083" spans="13:24">
      <c r="M2083">
        <f t="shared" si="200"/>
        <v>2080</v>
      </c>
      <c r="N2083">
        <f>MAX('World Hubbert'!$N$17*(1-(M2083/'World Hubbert'!$N$18))*M2083,0)</f>
        <v>0</v>
      </c>
      <c r="O2083">
        <f t="shared" si="204"/>
        <v>0</v>
      </c>
      <c r="P2083">
        <f t="shared" si="205"/>
        <v>2100.9710439404557</v>
      </c>
      <c r="Q2083">
        <f t="shared" si="203"/>
        <v>2100</v>
      </c>
      <c r="R2083" s="25">
        <f t="shared" si="201"/>
        <v>0</v>
      </c>
      <c r="S2083" s="25">
        <f t="shared" si="202"/>
        <v>0</v>
      </c>
      <c r="W2083">
        <f>IF(AND(P2083&gt;='World Hubbert'!$N$9,P2082&lt;'World Hubbert'!$N$9),'Data 1'!M2083,0)</f>
        <v>0</v>
      </c>
      <c r="X2083">
        <f>IF(AND(P2083&gt;='World Hubbert'!$P$9,P2082&lt;'World Hubbert'!$P$9),'Data 1'!M2083,0)</f>
        <v>0</v>
      </c>
    </row>
    <row r="2084" spans="13:24">
      <c r="M2084">
        <f t="shared" si="200"/>
        <v>2081</v>
      </c>
      <c r="N2084">
        <f>MAX('World Hubbert'!$N$17*(1-(M2084/'World Hubbert'!$N$18))*M2084,0)</f>
        <v>0</v>
      </c>
      <c r="O2084">
        <f t="shared" si="204"/>
        <v>0</v>
      </c>
      <c r="P2084">
        <f t="shared" si="205"/>
        <v>2100.9710439404557</v>
      </c>
      <c r="Q2084">
        <f t="shared" si="203"/>
        <v>2100</v>
      </c>
      <c r="R2084" s="25">
        <f t="shared" si="201"/>
        <v>0</v>
      </c>
      <c r="S2084" s="25">
        <f t="shared" si="202"/>
        <v>0</v>
      </c>
      <c r="W2084">
        <f>IF(AND(P2084&gt;='World Hubbert'!$N$9,P2083&lt;'World Hubbert'!$N$9),'Data 1'!M2084,0)</f>
        <v>0</v>
      </c>
      <c r="X2084">
        <f>IF(AND(P2084&gt;='World Hubbert'!$P$9,P2083&lt;'World Hubbert'!$P$9),'Data 1'!M2084,0)</f>
        <v>0</v>
      </c>
    </row>
    <row r="2085" spans="13:24">
      <c r="M2085">
        <f t="shared" si="200"/>
        <v>2082</v>
      </c>
      <c r="N2085">
        <f>MAX('World Hubbert'!$N$17*(1-(M2085/'World Hubbert'!$N$18))*M2085,0)</f>
        <v>0</v>
      </c>
      <c r="O2085">
        <f t="shared" si="204"/>
        <v>0</v>
      </c>
      <c r="P2085">
        <f t="shared" si="205"/>
        <v>2100.9710439404557</v>
      </c>
      <c r="Q2085">
        <f t="shared" si="203"/>
        <v>2100</v>
      </c>
      <c r="R2085" s="25">
        <f t="shared" si="201"/>
        <v>0</v>
      </c>
      <c r="S2085" s="25">
        <f t="shared" si="202"/>
        <v>0</v>
      </c>
      <c r="W2085">
        <f>IF(AND(P2085&gt;='World Hubbert'!$N$9,P2084&lt;'World Hubbert'!$N$9),'Data 1'!M2085,0)</f>
        <v>0</v>
      </c>
      <c r="X2085">
        <f>IF(AND(P2085&gt;='World Hubbert'!$P$9,P2084&lt;'World Hubbert'!$P$9),'Data 1'!M2085,0)</f>
        <v>0</v>
      </c>
    </row>
    <row r="2086" spans="13:24">
      <c r="M2086">
        <f t="shared" si="200"/>
        <v>2083</v>
      </c>
      <c r="N2086">
        <f>MAX('World Hubbert'!$N$17*(1-(M2086/'World Hubbert'!$N$18))*M2086,0)</f>
        <v>0</v>
      </c>
      <c r="O2086">
        <f t="shared" si="204"/>
        <v>0</v>
      </c>
      <c r="P2086">
        <f t="shared" si="205"/>
        <v>2100.9710439404557</v>
      </c>
      <c r="Q2086">
        <f t="shared" si="203"/>
        <v>2100</v>
      </c>
      <c r="R2086" s="25">
        <f t="shared" si="201"/>
        <v>0</v>
      </c>
      <c r="S2086" s="25">
        <f t="shared" si="202"/>
        <v>0</v>
      </c>
      <c r="W2086">
        <f>IF(AND(P2086&gt;='World Hubbert'!$N$9,P2085&lt;'World Hubbert'!$N$9),'Data 1'!M2086,0)</f>
        <v>0</v>
      </c>
      <c r="X2086">
        <f>IF(AND(P2086&gt;='World Hubbert'!$P$9,P2085&lt;'World Hubbert'!$P$9),'Data 1'!M2086,0)</f>
        <v>0</v>
      </c>
    </row>
    <row r="2087" spans="13:24">
      <c r="M2087">
        <f t="shared" si="200"/>
        <v>2084</v>
      </c>
      <c r="N2087">
        <f>MAX('World Hubbert'!$N$17*(1-(M2087/'World Hubbert'!$N$18))*M2087,0)</f>
        <v>0</v>
      </c>
      <c r="O2087">
        <f t="shared" si="204"/>
        <v>0</v>
      </c>
      <c r="P2087">
        <f t="shared" si="205"/>
        <v>2100.9710439404557</v>
      </c>
      <c r="Q2087">
        <f t="shared" si="203"/>
        <v>2100</v>
      </c>
      <c r="R2087" s="25">
        <f t="shared" si="201"/>
        <v>0</v>
      </c>
      <c r="S2087" s="25">
        <f t="shared" si="202"/>
        <v>0</v>
      </c>
      <c r="W2087">
        <f>IF(AND(P2087&gt;='World Hubbert'!$N$9,P2086&lt;'World Hubbert'!$N$9),'Data 1'!M2087,0)</f>
        <v>0</v>
      </c>
      <c r="X2087">
        <f>IF(AND(P2087&gt;='World Hubbert'!$P$9,P2086&lt;'World Hubbert'!$P$9),'Data 1'!M2087,0)</f>
        <v>0</v>
      </c>
    </row>
    <row r="2088" spans="13:24">
      <c r="M2088">
        <f t="shared" si="200"/>
        <v>2085</v>
      </c>
      <c r="N2088">
        <f>MAX('World Hubbert'!$N$17*(1-(M2088/'World Hubbert'!$N$18))*M2088,0)</f>
        <v>0</v>
      </c>
      <c r="O2088">
        <f t="shared" si="204"/>
        <v>0</v>
      </c>
      <c r="P2088">
        <f t="shared" si="205"/>
        <v>2100.9710439404557</v>
      </c>
      <c r="Q2088">
        <f t="shared" si="203"/>
        <v>2100</v>
      </c>
      <c r="R2088" s="25">
        <f t="shared" si="201"/>
        <v>0</v>
      </c>
      <c r="S2088" s="25">
        <f t="shared" si="202"/>
        <v>0</v>
      </c>
      <c r="W2088">
        <f>IF(AND(P2088&gt;='World Hubbert'!$N$9,P2087&lt;'World Hubbert'!$N$9),'Data 1'!M2088,0)</f>
        <v>0</v>
      </c>
      <c r="X2088">
        <f>IF(AND(P2088&gt;='World Hubbert'!$P$9,P2087&lt;'World Hubbert'!$P$9),'Data 1'!M2088,0)</f>
        <v>0</v>
      </c>
    </row>
    <row r="2089" spans="13:24">
      <c r="M2089">
        <f t="shared" si="200"/>
        <v>2086</v>
      </c>
      <c r="N2089">
        <f>MAX('World Hubbert'!$N$17*(1-(M2089/'World Hubbert'!$N$18))*M2089,0)</f>
        <v>0</v>
      </c>
      <c r="O2089">
        <f t="shared" si="204"/>
        <v>0</v>
      </c>
      <c r="P2089">
        <f t="shared" si="205"/>
        <v>2100.9710439404557</v>
      </c>
      <c r="Q2089">
        <f t="shared" si="203"/>
        <v>2100</v>
      </c>
      <c r="R2089" s="25">
        <f t="shared" si="201"/>
        <v>0</v>
      </c>
      <c r="S2089" s="25">
        <f t="shared" si="202"/>
        <v>0</v>
      </c>
      <c r="W2089">
        <f>IF(AND(P2089&gt;='World Hubbert'!$N$9,P2088&lt;'World Hubbert'!$N$9),'Data 1'!M2089,0)</f>
        <v>0</v>
      </c>
      <c r="X2089">
        <f>IF(AND(P2089&gt;='World Hubbert'!$P$9,P2088&lt;'World Hubbert'!$P$9),'Data 1'!M2089,0)</f>
        <v>0</v>
      </c>
    </row>
    <row r="2090" spans="13:24">
      <c r="M2090">
        <f t="shared" si="200"/>
        <v>2087</v>
      </c>
      <c r="N2090">
        <f>MAX('World Hubbert'!$N$17*(1-(M2090/'World Hubbert'!$N$18))*M2090,0)</f>
        <v>0</v>
      </c>
      <c r="O2090">
        <f t="shared" si="204"/>
        <v>0</v>
      </c>
      <c r="P2090">
        <f t="shared" si="205"/>
        <v>2100.9710439404557</v>
      </c>
      <c r="Q2090">
        <f t="shared" si="203"/>
        <v>2100</v>
      </c>
      <c r="R2090" s="25">
        <f t="shared" si="201"/>
        <v>0</v>
      </c>
      <c r="S2090" s="25">
        <f t="shared" si="202"/>
        <v>0</v>
      </c>
      <c r="W2090">
        <f>IF(AND(P2090&gt;='World Hubbert'!$N$9,P2089&lt;'World Hubbert'!$N$9),'Data 1'!M2090,0)</f>
        <v>0</v>
      </c>
      <c r="X2090">
        <f>IF(AND(P2090&gt;='World Hubbert'!$P$9,P2089&lt;'World Hubbert'!$P$9),'Data 1'!M2090,0)</f>
        <v>0</v>
      </c>
    </row>
    <row r="2091" spans="13:24">
      <c r="M2091">
        <f t="shared" si="200"/>
        <v>2088</v>
      </c>
      <c r="N2091">
        <f>MAX('World Hubbert'!$N$17*(1-(M2091/'World Hubbert'!$N$18))*M2091,0)</f>
        <v>0</v>
      </c>
      <c r="O2091">
        <f t="shared" si="204"/>
        <v>0</v>
      </c>
      <c r="P2091">
        <f t="shared" si="205"/>
        <v>2100.9710439404557</v>
      </c>
      <c r="Q2091">
        <f t="shared" si="203"/>
        <v>2100</v>
      </c>
      <c r="R2091" s="25">
        <f t="shared" si="201"/>
        <v>0</v>
      </c>
      <c r="S2091" s="25">
        <f t="shared" si="202"/>
        <v>0</v>
      </c>
      <c r="W2091">
        <f>IF(AND(P2091&gt;='World Hubbert'!$N$9,P2090&lt;'World Hubbert'!$N$9),'Data 1'!M2091,0)</f>
        <v>0</v>
      </c>
      <c r="X2091">
        <f>IF(AND(P2091&gt;='World Hubbert'!$P$9,P2090&lt;'World Hubbert'!$P$9),'Data 1'!M2091,0)</f>
        <v>0</v>
      </c>
    </row>
    <row r="2092" spans="13:24">
      <c r="M2092">
        <f t="shared" si="200"/>
        <v>2089</v>
      </c>
      <c r="N2092">
        <f>MAX('World Hubbert'!$N$17*(1-(M2092/'World Hubbert'!$N$18))*M2092,0)</f>
        <v>0</v>
      </c>
      <c r="O2092">
        <f t="shared" si="204"/>
        <v>0</v>
      </c>
      <c r="P2092">
        <f t="shared" si="205"/>
        <v>2100.9710439404557</v>
      </c>
      <c r="Q2092">
        <f t="shared" si="203"/>
        <v>2100</v>
      </c>
      <c r="R2092" s="25">
        <f t="shared" si="201"/>
        <v>0</v>
      </c>
      <c r="S2092" s="25">
        <f t="shared" si="202"/>
        <v>0</v>
      </c>
      <c r="W2092">
        <f>IF(AND(P2092&gt;='World Hubbert'!$N$9,P2091&lt;'World Hubbert'!$N$9),'Data 1'!M2092,0)</f>
        <v>0</v>
      </c>
      <c r="X2092">
        <f>IF(AND(P2092&gt;='World Hubbert'!$P$9,P2091&lt;'World Hubbert'!$P$9),'Data 1'!M2092,0)</f>
        <v>0</v>
      </c>
    </row>
    <row r="2093" spans="13:24">
      <c r="M2093">
        <f t="shared" si="200"/>
        <v>2090</v>
      </c>
      <c r="N2093">
        <f>MAX('World Hubbert'!$N$17*(1-(M2093/'World Hubbert'!$N$18))*M2093,0)</f>
        <v>0</v>
      </c>
      <c r="O2093">
        <f t="shared" si="204"/>
        <v>0</v>
      </c>
      <c r="P2093">
        <f t="shared" si="205"/>
        <v>2100.9710439404557</v>
      </c>
      <c r="Q2093">
        <f t="shared" si="203"/>
        <v>2100</v>
      </c>
      <c r="R2093" s="25">
        <f t="shared" si="201"/>
        <v>0</v>
      </c>
      <c r="S2093" s="25">
        <f t="shared" si="202"/>
        <v>0</v>
      </c>
      <c r="W2093">
        <f>IF(AND(P2093&gt;='World Hubbert'!$N$9,P2092&lt;'World Hubbert'!$N$9),'Data 1'!M2093,0)</f>
        <v>0</v>
      </c>
      <c r="X2093">
        <f>IF(AND(P2093&gt;='World Hubbert'!$P$9,P2092&lt;'World Hubbert'!$P$9),'Data 1'!M2093,0)</f>
        <v>0</v>
      </c>
    </row>
    <row r="2094" spans="13:24">
      <c r="M2094">
        <f t="shared" si="200"/>
        <v>2091</v>
      </c>
      <c r="N2094">
        <f>MAX('World Hubbert'!$N$17*(1-(M2094/'World Hubbert'!$N$18))*M2094,0)</f>
        <v>0</v>
      </c>
      <c r="O2094">
        <f t="shared" si="204"/>
        <v>0</v>
      </c>
      <c r="P2094">
        <f t="shared" si="205"/>
        <v>2100.9710439404557</v>
      </c>
      <c r="Q2094">
        <f t="shared" si="203"/>
        <v>2100</v>
      </c>
      <c r="R2094" s="25">
        <f t="shared" si="201"/>
        <v>0</v>
      </c>
      <c r="S2094" s="25">
        <f t="shared" si="202"/>
        <v>0</v>
      </c>
      <c r="W2094">
        <f>IF(AND(P2094&gt;='World Hubbert'!$N$9,P2093&lt;'World Hubbert'!$N$9),'Data 1'!M2094,0)</f>
        <v>0</v>
      </c>
      <c r="X2094">
        <f>IF(AND(P2094&gt;='World Hubbert'!$P$9,P2093&lt;'World Hubbert'!$P$9),'Data 1'!M2094,0)</f>
        <v>0</v>
      </c>
    </row>
    <row r="2095" spans="13:24">
      <c r="M2095">
        <f t="shared" si="200"/>
        <v>2092</v>
      </c>
      <c r="N2095">
        <f>MAX('World Hubbert'!$N$17*(1-(M2095/'World Hubbert'!$N$18))*M2095,0)</f>
        <v>0</v>
      </c>
      <c r="O2095">
        <f t="shared" si="204"/>
        <v>0</v>
      </c>
      <c r="P2095">
        <f t="shared" si="205"/>
        <v>2100.9710439404557</v>
      </c>
      <c r="Q2095">
        <f t="shared" si="203"/>
        <v>2100</v>
      </c>
      <c r="R2095" s="25">
        <f t="shared" si="201"/>
        <v>0</v>
      </c>
      <c r="S2095" s="25">
        <f t="shared" si="202"/>
        <v>0</v>
      </c>
      <c r="W2095">
        <f>IF(AND(P2095&gt;='World Hubbert'!$N$9,P2094&lt;'World Hubbert'!$N$9),'Data 1'!M2095,0)</f>
        <v>0</v>
      </c>
      <c r="X2095">
        <f>IF(AND(P2095&gt;='World Hubbert'!$P$9,P2094&lt;'World Hubbert'!$P$9),'Data 1'!M2095,0)</f>
        <v>0</v>
      </c>
    </row>
    <row r="2096" spans="13:24">
      <c r="M2096">
        <f t="shared" si="200"/>
        <v>2093</v>
      </c>
      <c r="N2096">
        <f>MAX('World Hubbert'!$N$17*(1-(M2096/'World Hubbert'!$N$18))*M2096,0)</f>
        <v>0</v>
      </c>
      <c r="O2096">
        <f t="shared" si="204"/>
        <v>0</v>
      </c>
      <c r="P2096">
        <f t="shared" si="205"/>
        <v>2100.9710439404557</v>
      </c>
      <c r="Q2096">
        <f t="shared" si="203"/>
        <v>2100</v>
      </c>
      <c r="R2096" s="25">
        <f t="shared" si="201"/>
        <v>0</v>
      </c>
      <c r="S2096" s="25">
        <f t="shared" si="202"/>
        <v>0</v>
      </c>
      <c r="W2096">
        <f>IF(AND(P2096&gt;='World Hubbert'!$N$9,P2095&lt;'World Hubbert'!$N$9),'Data 1'!M2096,0)</f>
        <v>0</v>
      </c>
      <c r="X2096">
        <f>IF(AND(P2096&gt;='World Hubbert'!$P$9,P2095&lt;'World Hubbert'!$P$9),'Data 1'!M2096,0)</f>
        <v>0</v>
      </c>
    </row>
    <row r="2097" spans="13:24">
      <c r="M2097">
        <f t="shared" si="200"/>
        <v>2094</v>
      </c>
      <c r="N2097">
        <f>MAX('World Hubbert'!$N$17*(1-(M2097/'World Hubbert'!$N$18))*M2097,0)</f>
        <v>0</v>
      </c>
      <c r="O2097">
        <f t="shared" si="204"/>
        <v>0</v>
      </c>
      <c r="P2097">
        <f t="shared" si="205"/>
        <v>2100.9710439404557</v>
      </c>
      <c r="Q2097">
        <f t="shared" si="203"/>
        <v>2100</v>
      </c>
      <c r="R2097" s="25">
        <f t="shared" si="201"/>
        <v>0</v>
      </c>
      <c r="S2097" s="25">
        <f t="shared" si="202"/>
        <v>0</v>
      </c>
      <c r="W2097">
        <f>IF(AND(P2097&gt;='World Hubbert'!$N$9,P2096&lt;'World Hubbert'!$N$9),'Data 1'!M2097,0)</f>
        <v>0</v>
      </c>
      <c r="X2097">
        <f>IF(AND(P2097&gt;='World Hubbert'!$P$9,P2096&lt;'World Hubbert'!$P$9),'Data 1'!M2097,0)</f>
        <v>0</v>
      </c>
    </row>
    <row r="2098" spans="13:24">
      <c r="M2098">
        <f t="shared" si="200"/>
        <v>2095</v>
      </c>
      <c r="N2098">
        <f>MAX('World Hubbert'!$N$17*(1-(M2098/'World Hubbert'!$N$18))*M2098,0)</f>
        <v>0</v>
      </c>
      <c r="O2098">
        <f t="shared" si="204"/>
        <v>0</v>
      </c>
      <c r="P2098">
        <f t="shared" si="205"/>
        <v>2100.9710439404557</v>
      </c>
      <c r="Q2098">
        <f t="shared" si="203"/>
        <v>2100</v>
      </c>
      <c r="R2098" s="25">
        <f t="shared" si="201"/>
        <v>0</v>
      </c>
      <c r="S2098" s="25">
        <f t="shared" si="202"/>
        <v>0</v>
      </c>
      <c r="W2098">
        <f>IF(AND(P2098&gt;='World Hubbert'!$N$9,P2097&lt;'World Hubbert'!$N$9),'Data 1'!M2098,0)</f>
        <v>0</v>
      </c>
      <c r="X2098">
        <f>IF(AND(P2098&gt;='World Hubbert'!$P$9,P2097&lt;'World Hubbert'!$P$9),'Data 1'!M2098,0)</f>
        <v>0</v>
      </c>
    </row>
    <row r="2099" spans="13:24">
      <c r="M2099">
        <f t="shared" si="200"/>
        <v>2096</v>
      </c>
      <c r="N2099">
        <f>MAX('World Hubbert'!$N$17*(1-(M2099/'World Hubbert'!$N$18))*M2099,0)</f>
        <v>0</v>
      </c>
      <c r="O2099">
        <f t="shared" si="204"/>
        <v>0</v>
      </c>
      <c r="P2099">
        <f t="shared" si="205"/>
        <v>2100.9710439404557</v>
      </c>
      <c r="Q2099">
        <f t="shared" si="203"/>
        <v>2100</v>
      </c>
      <c r="R2099" s="25">
        <f t="shared" si="201"/>
        <v>0</v>
      </c>
      <c r="S2099" s="25">
        <f t="shared" si="202"/>
        <v>0</v>
      </c>
      <c r="W2099">
        <f>IF(AND(P2099&gt;='World Hubbert'!$N$9,P2098&lt;'World Hubbert'!$N$9),'Data 1'!M2099,0)</f>
        <v>0</v>
      </c>
      <c r="X2099">
        <f>IF(AND(P2099&gt;='World Hubbert'!$P$9,P2098&lt;'World Hubbert'!$P$9),'Data 1'!M2099,0)</f>
        <v>0</v>
      </c>
    </row>
    <row r="2100" spans="13:24">
      <c r="M2100">
        <f t="shared" si="200"/>
        <v>2097</v>
      </c>
      <c r="N2100">
        <f>MAX('World Hubbert'!$N$17*(1-(M2100/'World Hubbert'!$N$18))*M2100,0)</f>
        <v>0</v>
      </c>
      <c r="O2100">
        <f t="shared" si="204"/>
        <v>0</v>
      </c>
      <c r="P2100">
        <f t="shared" si="205"/>
        <v>2100.9710439404557</v>
      </c>
      <c r="Q2100">
        <f t="shared" si="203"/>
        <v>2100</v>
      </c>
      <c r="R2100" s="25">
        <f t="shared" si="201"/>
        <v>0</v>
      </c>
      <c r="S2100" s="25">
        <f t="shared" si="202"/>
        <v>0</v>
      </c>
      <c r="W2100">
        <f>IF(AND(P2100&gt;='World Hubbert'!$N$9,P2099&lt;'World Hubbert'!$N$9),'Data 1'!M2100,0)</f>
        <v>0</v>
      </c>
      <c r="X2100">
        <f>IF(AND(P2100&gt;='World Hubbert'!$P$9,P2099&lt;'World Hubbert'!$P$9),'Data 1'!M2100,0)</f>
        <v>0</v>
      </c>
    </row>
    <row r="2101" spans="13:24">
      <c r="M2101">
        <f t="shared" si="200"/>
        <v>2098</v>
      </c>
      <c r="N2101">
        <f>MAX('World Hubbert'!$N$17*(1-(M2101/'World Hubbert'!$N$18))*M2101,0)</f>
        <v>0</v>
      </c>
      <c r="O2101">
        <f t="shared" si="204"/>
        <v>0</v>
      </c>
      <c r="P2101">
        <f t="shared" si="205"/>
        <v>2100.9710439404557</v>
      </c>
      <c r="Q2101">
        <f t="shared" si="203"/>
        <v>2100</v>
      </c>
      <c r="R2101" s="25">
        <f t="shared" si="201"/>
        <v>0</v>
      </c>
      <c r="S2101" s="25">
        <f t="shared" si="202"/>
        <v>0</v>
      </c>
      <c r="W2101">
        <f>IF(AND(P2101&gt;='World Hubbert'!$N$9,P2100&lt;'World Hubbert'!$N$9),'Data 1'!M2101,0)</f>
        <v>0</v>
      </c>
      <c r="X2101">
        <f>IF(AND(P2101&gt;='World Hubbert'!$P$9,P2100&lt;'World Hubbert'!$P$9),'Data 1'!M2101,0)</f>
        <v>0</v>
      </c>
    </row>
    <row r="2102" spans="13:24">
      <c r="M2102">
        <f t="shared" si="200"/>
        <v>2099</v>
      </c>
      <c r="N2102">
        <f>MAX('World Hubbert'!$N$17*(1-(M2102/'World Hubbert'!$N$18))*M2102,0)</f>
        <v>0</v>
      </c>
      <c r="O2102">
        <f t="shared" si="204"/>
        <v>0</v>
      </c>
      <c r="P2102">
        <f t="shared" si="205"/>
        <v>2100.9710439404557</v>
      </c>
      <c r="Q2102">
        <f t="shared" si="203"/>
        <v>2100</v>
      </c>
      <c r="R2102" s="25">
        <f t="shared" si="201"/>
        <v>0</v>
      </c>
      <c r="S2102" s="25">
        <f t="shared" si="202"/>
        <v>0</v>
      </c>
      <c r="W2102">
        <f>IF(AND(P2102&gt;='World Hubbert'!$N$9,P2101&lt;'World Hubbert'!$N$9),'Data 1'!M2102,0)</f>
        <v>0</v>
      </c>
      <c r="X2102">
        <f>IF(AND(P2102&gt;='World Hubbert'!$P$9,P2101&lt;'World Hubbert'!$P$9),'Data 1'!M2102,0)</f>
        <v>0</v>
      </c>
    </row>
    <row r="2103" spans="13:24">
      <c r="M2103">
        <f t="shared" ref="M2103:M2166" si="206">M2102+1</f>
        <v>2100</v>
      </c>
      <c r="N2103">
        <f>MAX('World Hubbert'!$N$17*(1-(M2103/'World Hubbert'!$N$18))*M2103,0)</f>
        <v>0</v>
      </c>
      <c r="O2103">
        <f t="shared" si="204"/>
        <v>0</v>
      </c>
      <c r="P2103">
        <f t="shared" si="205"/>
        <v>2100.9710439404557</v>
      </c>
      <c r="Q2103">
        <f t="shared" si="203"/>
        <v>2100</v>
      </c>
      <c r="R2103" s="25">
        <f t="shared" ref="R2103:R2166" si="207">IF(N2103&gt;0,N2103*1000,0)</f>
        <v>0</v>
      </c>
      <c r="S2103" s="25">
        <f t="shared" ref="S2103:S2166" si="208">IF(R2103=$T$6,Q2103,0)</f>
        <v>0</v>
      </c>
      <c r="W2103">
        <f>IF(AND(P2103&gt;='World Hubbert'!$N$9,P2102&lt;'World Hubbert'!$N$9),'Data 1'!M2103,0)</f>
        <v>0</v>
      </c>
      <c r="X2103">
        <f>IF(AND(P2103&gt;='World Hubbert'!$P$9,P2102&lt;'World Hubbert'!$P$9),'Data 1'!M2103,0)</f>
        <v>0</v>
      </c>
    </row>
    <row r="2104" spans="13:24">
      <c r="M2104">
        <f t="shared" si="206"/>
        <v>2101</v>
      </c>
      <c r="N2104">
        <f>MAX('World Hubbert'!$N$17*(1-(M2104/'World Hubbert'!$N$18))*M2104,0)</f>
        <v>0</v>
      </c>
      <c r="O2104">
        <f t="shared" si="204"/>
        <v>0</v>
      </c>
      <c r="P2104">
        <f t="shared" si="205"/>
        <v>2100.9710439404557</v>
      </c>
      <c r="Q2104">
        <f t="shared" si="203"/>
        <v>2100</v>
      </c>
      <c r="R2104" s="25">
        <f t="shared" si="207"/>
        <v>0</v>
      </c>
      <c r="S2104" s="25">
        <f t="shared" si="208"/>
        <v>0</v>
      </c>
      <c r="W2104">
        <f>IF(AND(P2104&gt;='World Hubbert'!$N$9,P2103&lt;'World Hubbert'!$N$9),'Data 1'!M2104,0)</f>
        <v>0</v>
      </c>
      <c r="X2104">
        <f>IF(AND(P2104&gt;='World Hubbert'!$P$9,P2103&lt;'World Hubbert'!$P$9),'Data 1'!M2104,0)</f>
        <v>0</v>
      </c>
    </row>
    <row r="2105" spans="13:24">
      <c r="M2105">
        <f t="shared" si="206"/>
        <v>2102</v>
      </c>
      <c r="N2105">
        <f>MAX('World Hubbert'!$N$17*(1-(M2105/'World Hubbert'!$N$18))*M2105,0)</f>
        <v>0</v>
      </c>
      <c r="O2105">
        <f t="shared" si="204"/>
        <v>0</v>
      </c>
      <c r="P2105">
        <f t="shared" si="205"/>
        <v>2100.9710439404557</v>
      </c>
      <c r="Q2105">
        <f t="shared" si="203"/>
        <v>2100</v>
      </c>
      <c r="R2105" s="25">
        <f t="shared" si="207"/>
        <v>0</v>
      </c>
      <c r="S2105" s="25">
        <f t="shared" si="208"/>
        <v>0</v>
      </c>
      <c r="W2105">
        <f>IF(AND(P2105&gt;='World Hubbert'!$N$9,P2104&lt;'World Hubbert'!$N$9),'Data 1'!M2105,0)</f>
        <v>0</v>
      </c>
      <c r="X2105">
        <f>IF(AND(P2105&gt;='World Hubbert'!$P$9,P2104&lt;'World Hubbert'!$P$9),'Data 1'!M2105,0)</f>
        <v>0</v>
      </c>
    </row>
    <row r="2106" spans="13:24">
      <c r="M2106">
        <f t="shared" si="206"/>
        <v>2103</v>
      </c>
      <c r="N2106">
        <f>MAX('World Hubbert'!$N$17*(1-(M2106/'World Hubbert'!$N$18))*M2106,0)</f>
        <v>0</v>
      </c>
      <c r="O2106">
        <f t="shared" si="204"/>
        <v>0</v>
      </c>
      <c r="P2106">
        <f t="shared" si="205"/>
        <v>2100.9710439404557</v>
      </c>
      <c r="Q2106">
        <f t="shared" si="203"/>
        <v>2100</v>
      </c>
      <c r="R2106" s="25">
        <f t="shared" si="207"/>
        <v>0</v>
      </c>
      <c r="S2106" s="25">
        <f t="shared" si="208"/>
        <v>0</v>
      </c>
      <c r="W2106">
        <f>IF(AND(P2106&gt;='World Hubbert'!$N$9,P2105&lt;'World Hubbert'!$N$9),'Data 1'!M2106,0)</f>
        <v>0</v>
      </c>
      <c r="X2106">
        <f>IF(AND(P2106&gt;='World Hubbert'!$P$9,P2105&lt;'World Hubbert'!$P$9),'Data 1'!M2106,0)</f>
        <v>0</v>
      </c>
    </row>
    <row r="2107" spans="13:24">
      <c r="M2107">
        <f t="shared" si="206"/>
        <v>2104</v>
      </c>
      <c r="N2107">
        <f>MAX('World Hubbert'!$N$17*(1-(M2107/'World Hubbert'!$N$18))*M2107,0)</f>
        <v>0</v>
      </c>
      <c r="O2107">
        <f t="shared" si="204"/>
        <v>0</v>
      </c>
      <c r="P2107">
        <f t="shared" si="205"/>
        <v>2100.9710439404557</v>
      </c>
      <c r="Q2107">
        <f t="shared" si="203"/>
        <v>2100</v>
      </c>
      <c r="R2107" s="25">
        <f t="shared" si="207"/>
        <v>0</v>
      </c>
      <c r="S2107" s="25">
        <f t="shared" si="208"/>
        <v>0</v>
      </c>
      <c r="W2107">
        <f>IF(AND(P2107&gt;='World Hubbert'!$N$9,P2106&lt;'World Hubbert'!$N$9),'Data 1'!M2107,0)</f>
        <v>0</v>
      </c>
      <c r="X2107">
        <f>IF(AND(P2107&gt;='World Hubbert'!$P$9,P2106&lt;'World Hubbert'!$P$9),'Data 1'!M2107,0)</f>
        <v>0</v>
      </c>
    </row>
    <row r="2108" spans="13:24">
      <c r="M2108">
        <f t="shared" si="206"/>
        <v>2105</v>
      </c>
      <c r="N2108">
        <f>MAX('World Hubbert'!$N$17*(1-(M2108/'World Hubbert'!$N$18))*M2108,0)</f>
        <v>0</v>
      </c>
      <c r="O2108">
        <f t="shared" si="204"/>
        <v>0</v>
      </c>
      <c r="P2108">
        <f t="shared" si="205"/>
        <v>2100.9710439404557</v>
      </c>
      <c r="Q2108">
        <f t="shared" si="203"/>
        <v>2100</v>
      </c>
      <c r="R2108" s="25">
        <f t="shared" si="207"/>
        <v>0</v>
      </c>
      <c r="S2108" s="25">
        <f t="shared" si="208"/>
        <v>0</v>
      </c>
      <c r="W2108">
        <f>IF(AND(P2108&gt;='World Hubbert'!$N$9,P2107&lt;'World Hubbert'!$N$9),'Data 1'!M2108,0)</f>
        <v>0</v>
      </c>
      <c r="X2108">
        <f>IF(AND(P2108&gt;='World Hubbert'!$P$9,P2107&lt;'World Hubbert'!$P$9),'Data 1'!M2108,0)</f>
        <v>0</v>
      </c>
    </row>
    <row r="2109" spans="13:24">
      <c r="M2109">
        <f t="shared" si="206"/>
        <v>2106</v>
      </c>
      <c r="N2109">
        <f>MAX('World Hubbert'!$N$17*(1-(M2109/'World Hubbert'!$N$18))*M2109,0)</f>
        <v>0</v>
      </c>
      <c r="O2109">
        <f t="shared" si="204"/>
        <v>0</v>
      </c>
      <c r="P2109">
        <f t="shared" si="205"/>
        <v>2100.9710439404557</v>
      </c>
      <c r="Q2109">
        <f t="shared" si="203"/>
        <v>2100</v>
      </c>
      <c r="R2109" s="25">
        <f t="shared" si="207"/>
        <v>0</v>
      </c>
      <c r="S2109" s="25">
        <f t="shared" si="208"/>
        <v>0</v>
      </c>
      <c r="W2109">
        <f>IF(AND(P2109&gt;='World Hubbert'!$N$9,P2108&lt;'World Hubbert'!$N$9),'Data 1'!M2109,0)</f>
        <v>0</v>
      </c>
      <c r="X2109">
        <f>IF(AND(P2109&gt;='World Hubbert'!$P$9,P2108&lt;'World Hubbert'!$P$9),'Data 1'!M2109,0)</f>
        <v>0</v>
      </c>
    </row>
    <row r="2110" spans="13:24">
      <c r="M2110">
        <f t="shared" si="206"/>
        <v>2107</v>
      </c>
      <c r="N2110">
        <f>MAX('World Hubbert'!$N$17*(1-(M2110/'World Hubbert'!$N$18))*M2110,0)</f>
        <v>0</v>
      </c>
      <c r="O2110">
        <f t="shared" si="204"/>
        <v>0</v>
      </c>
      <c r="P2110">
        <f t="shared" si="205"/>
        <v>2100.9710439404557</v>
      </c>
      <c r="Q2110">
        <f t="shared" si="203"/>
        <v>2100</v>
      </c>
      <c r="R2110" s="25">
        <f t="shared" si="207"/>
        <v>0</v>
      </c>
      <c r="S2110" s="25">
        <f t="shared" si="208"/>
        <v>0</v>
      </c>
      <c r="W2110">
        <f>IF(AND(P2110&gt;='World Hubbert'!$N$9,P2109&lt;'World Hubbert'!$N$9),'Data 1'!M2110,0)</f>
        <v>0</v>
      </c>
      <c r="X2110">
        <f>IF(AND(P2110&gt;='World Hubbert'!$P$9,P2109&lt;'World Hubbert'!$P$9),'Data 1'!M2110,0)</f>
        <v>0</v>
      </c>
    </row>
    <row r="2111" spans="13:24">
      <c r="M2111">
        <f t="shared" si="206"/>
        <v>2108</v>
      </c>
      <c r="N2111">
        <f>MAX('World Hubbert'!$N$17*(1-(M2111/'World Hubbert'!$N$18))*M2111,0)</f>
        <v>0</v>
      </c>
      <c r="O2111">
        <f t="shared" si="204"/>
        <v>0</v>
      </c>
      <c r="P2111">
        <f t="shared" si="205"/>
        <v>2100.9710439404557</v>
      </c>
      <c r="Q2111">
        <f t="shared" si="203"/>
        <v>2100</v>
      </c>
      <c r="R2111" s="25">
        <f t="shared" si="207"/>
        <v>0</v>
      </c>
      <c r="S2111" s="25">
        <f t="shared" si="208"/>
        <v>0</v>
      </c>
      <c r="W2111">
        <f>IF(AND(P2111&gt;='World Hubbert'!$N$9,P2110&lt;'World Hubbert'!$N$9),'Data 1'!M2111,0)</f>
        <v>0</v>
      </c>
      <c r="X2111">
        <f>IF(AND(P2111&gt;='World Hubbert'!$P$9,P2110&lt;'World Hubbert'!$P$9),'Data 1'!M2111,0)</f>
        <v>0</v>
      </c>
    </row>
    <row r="2112" spans="13:24">
      <c r="M2112">
        <f t="shared" si="206"/>
        <v>2109</v>
      </c>
      <c r="N2112">
        <f>MAX('World Hubbert'!$N$17*(1-(M2112/'World Hubbert'!$N$18))*M2112,0)</f>
        <v>0</v>
      </c>
      <c r="O2112">
        <f t="shared" si="204"/>
        <v>0</v>
      </c>
      <c r="P2112">
        <f t="shared" si="205"/>
        <v>2100.9710439404557</v>
      </c>
      <c r="Q2112">
        <f t="shared" si="203"/>
        <v>2100</v>
      </c>
      <c r="R2112" s="25">
        <f t="shared" si="207"/>
        <v>0</v>
      </c>
      <c r="S2112" s="25">
        <f t="shared" si="208"/>
        <v>0</v>
      </c>
      <c r="W2112">
        <f>IF(AND(P2112&gt;='World Hubbert'!$N$9,P2111&lt;'World Hubbert'!$N$9),'Data 1'!M2112,0)</f>
        <v>0</v>
      </c>
      <c r="X2112">
        <f>IF(AND(P2112&gt;='World Hubbert'!$P$9,P2111&lt;'World Hubbert'!$P$9),'Data 1'!M2112,0)</f>
        <v>0</v>
      </c>
    </row>
    <row r="2113" spans="13:24">
      <c r="M2113">
        <f t="shared" si="206"/>
        <v>2110</v>
      </c>
      <c r="N2113">
        <f>MAX('World Hubbert'!$N$17*(1-(M2113/'World Hubbert'!$N$18))*M2113,0)</f>
        <v>0</v>
      </c>
      <c r="O2113">
        <f t="shared" si="204"/>
        <v>0</v>
      </c>
      <c r="P2113">
        <f t="shared" si="205"/>
        <v>2100.9710439404557</v>
      </c>
      <c r="Q2113">
        <f t="shared" si="203"/>
        <v>2100</v>
      </c>
      <c r="R2113" s="25">
        <f t="shared" si="207"/>
        <v>0</v>
      </c>
      <c r="S2113" s="25">
        <f t="shared" si="208"/>
        <v>0</v>
      </c>
      <c r="W2113">
        <f>IF(AND(P2113&gt;='World Hubbert'!$N$9,P2112&lt;'World Hubbert'!$N$9),'Data 1'!M2113,0)</f>
        <v>0</v>
      </c>
      <c r="X2113">
        <f>IF(AND(P2113&gt;='World Hubbert'!$P$9,P2112&lt;'World Hubbert'!$P$9),'Data 1'!M2113,0)</f>
        <v>0</v>
      </c>
    </row>
    <row r="2114" spans="13:24">
      <c r="M2114">
        <f t="shared" si="206"/>
        <v>2111</v>
      </c>
      <c r="N2114">
        <f>MAX('World Hubbert'!$N$17*(1-(M2114/'World Hubbert'!$N$18))*M2114,0)</f>
        <v>0</v>
      </c>
      <c r="O2114">
        <f t="shared" si="204"/>
        <v>0</v>
      </c>
      <c r="P2114">
        <f t="shared" si="205"/>
        <v>2100.9710439404557</v>
      </c>
      <c r="Q2114">
        <f t="shared" si="203"/>
        <v>2100</v>
      </c>
      <c r="R2114" s="25">
        <f t="shared" si="207"/>
        <v>0</v>
      </c>
      <c r="S2114" s="25">
        <f t="shared" si="208"/>
        <v>0</v>
      </c>
      <c r="W2114">
        <f>IF(AND(P2114&gt;='World Hubbert'!$N$9,P2113&lt;'World Hubbert'!$N$9),'Data 1'!M2114,0)</f>
        <v>0</v>
      </c>
      <c r="X2114">
        <f>IF(AND(P2114&gt;='World Hubbert'!$P$9,P2113&lt;'World Hubbert'!$P$9),'Data 1'!M2114,0)</f>
        <v>0</v>
      </c>
    </row>
    <row r="2115" spans="13:24">
      <c r="M2115">
        <f t="shared" si="206"/>
        <v>2112</v>
      </c>
      <c r="N2115">
        <f>MAX('World Hubbert'!$N$17*(1-(M2115/'World Hubbert'!$N$18))*M2115,0)</f>
        <v>0</v>
      </c>
      <c r="O2115">
        <f t="shared" si="204"/>
        <v>0</v>
      </c>
      <c r="P2115">
        <f t="shared" si="205"/>
        <v>2100.9710439404557</v>
      </c>
      <c r="Q2115">
        <f t="shared" si="203"/>
        <v>2100</v>
      </c>
      <c r="R2115" s="25">
        <f t="shared" si="207"/>
        <v>0</v>
      </c>
      <c r="S2115" s="25">
        <f t="shared" si="208"/>
        <v>0</v>
      </c>
      <c r="W2115">
        <f>IF(AND(P2115&gt;='World Hubbert'!$N$9,P2114&lt;'World Hubbert'!$N$9),'Data 1'!M2115,0)</f>
        <v>0</v>
      </c>
      <c r="X2115">
        <f>IF(AND(P2115&gt;='World Hubbert'!$P$9,P2114&lt;'World Hubbert'!$P$9),'Data 1'!M2115,0)</f>
        <v>0</v>
      </c>
    </row>
    <row r="2116" spans="13:24">
      <c r="M2116">
        <f t="shared" si="206"/>
        <v>2113</v>
      </c>
      <c r="N2116">
        <f>MAX('World Hubbert'!$N$17*(1-(M2116/'World Hubbert'!$N$18))*M2116,0)</f>
        <v>0</v>
      </c>
      <c r="O2116">
        <f t="shared" si="204"/>
        <v>0</v>
      </c>
      <c r="P2116">
        <f t="shared" si="205"/>
        <v>2100.9710439404557</v>
      </c>
      <c r="Q2116">
        <f t="shared" si="203"/>
        <v>2100</v>
      </c>
      <c r="R2116" s="25">
        <f t="shared" si="207"/>
        <v>0</v>
      </c>
      <c r="S2116" s="25">
        <f t="shared" si="208"/>
        <v>0</v>
      </c>
      <c r="W2116">
        <f>IF(AND(P2116&gt;='World Hubbert'!$N$9,P2115&lt;'World Hubbert'!$N$9),'Data 1'!M2116,0)</f>
        <v>0</v>
      </c>
      <c r="X2116">
        <f>IF(AND(P2116&gt;='World Hubbert'!$P$9,P2115&lt;'World Hubbert'!$P$9),'Data 1'!M2116,0)</f>
        <v>0</v>
      </c>
    </row>
    <row r="2117" spans="13:24">
      <c r="M2117">
        <f t="shared" si="206"/>
        <v>2114</v>
      </c>
      <c r="N2117">
        <f>MAX('World Hubbert'!$N$17*(1-(M2117/'World Hubbert'!$N$18))*M2117,0)</f>
        <v>0</v>
      </c>
      <c r="O2117">
        <f t="shared" si="204"/>
        <v>0</v>
      </c>
      <c r="P2117">
        <f t="shared" si="205"/>
        <v>2100.9710439404557</v>
      </c>
      <c r="Q2117">
        <f t="shared" ref="Q2117:Q2180" si="209">INT(P2117)</f>
        <v>2100</v>
      </c>
      <c r="R2117" s="25">
        <f t="shared" si="207"/>
        <v>0</v>
      </c>
      <c r="S2117" s="25">
        <f t="shared" si="208"/>
        <v>0</v>
      </c>
      <c r="W2117">
        <f>IF(AND(P2117&gt;='World Hubbert'!$N$9,P2116&lt;'World Hubbert'!$N$9),'Data 1'!M2117,0)</f>
        <v>0</v>
      </c>
      <c r="X2117">
        <f>IF(AND(P2117&gt;='World Hubbert'!$P$9,P2116&lt;'World Hubbert'!$P$9),'Data 1'!M2117,0)</f>
        <v>0</v>
      </c>
    </row>
    <row r="2118" spans="13:24">
      <c r="M2118">
        <f t="shared" si="206"/>
        <v>2115</v>
      </c>
      <c r="N2118">
        <f>MAX('World Hubbert'!$N$17*(1-(M2118/'World Hubbert'!$N$18))*M2118,0)</f>
        <v>0</v>
      </c>
      <c r="O2118">
        <f t="shared" si="204"/>
        <v>0</v>
      </c>
      <c r="P2118">
        <f t="shared" si="205"/>
        <v>2100.9710439404557</v>
      </c>
      <c r="Q2118">
        <f t="shared" si="209"/>
        <v>2100</v>
      </c>
      <c r="R2118" s="25">
        <f t="shared" si="207"/>
        <v>0</v>
      </c>
      <c r="S2118" s="25">
        <f t="shared" si="208"/>
        <v>0</v>
      </c>
      <c r="W2118">
        <f>IF(AND(P2118&gt;='World Hubbert'!$N$9,P2117&lt;'World Hubbert'!$N$9),'Data 1'!M2118,0)</f>
        <v>0</v>
      </c>
      <c r="X2118">
        <f>IF(AND(P2118&gt;='World Hubbert'!$P$9,P2117&lt;'World Hubbert'!$P$9),'Data 1'!M2118,0)</f>
        <v>0</v>
      </c>
    </row>
    <row r="2119" spans="13:24">
      <c r="M2119">
        <f t="shared" si="206"/>
        <v>2116</v>
      </c>
      <c r="N2119">
        <f>MAX('World Hubbert'!$N$17*(1-(M2119/'World Hubbert'!$N$18))*M2119,0)</f>
        <v>0</v>
      </c>
      <c r="O2119">
        <f t="shared" si="204"/>
        <v>0</v>
      </c>
      <c r="P2119">
        <f t="shared" si="205"/>
        <v>2100.9710439404557</v>
      </c>
      <c r="Q2119">
        <f t="shared" si="209"/>
        <v>2100</v>
      </c>
      <c r="R2119" s="25">
        <f t="shared" si="207"/>
        <v>0</v>
      </c>
      <c r="S2119" s="25">
        <f t="shared" si="208"/>
        <v>0</v>
      </c>
      <c r="W2119">
        <f>IF(AND(P2119&gt;='World Hubbert'!$N$9,P2118&lt;'World Hubbert'!$N$9),'Data 1'!M2119,0)</f>
        <v>0</v>
      </c>
      <c r="X2119">
        <f>IF(AND(P2119&gt;='World Hubbert'!$P$9,P2118&lt;'World Hubbert'!$P$9),'Data 1'!M2119,0)</f>
        <v>0</v>
      </c>
    </row>
    <row r="2120" spans="13:24">
      <c r="M2120">
        <f t="shared" si="206"/>
        <v>2117</v>
      </c>
      <c r="N2120">
        <f>MAX('World Hubbert'!$N$17*(1-(M2120/'World Hubbert'!$N$18))*M2120,0)</f>
        <v>0</v>
      </c>
      <c r="O2120">
        <f t="shared" si="204"/>
        <v>0</v>
      </c>
      <c r="P2120">
        <f t="shared" si="205"/>
        <v>2100.9710439404557</v>
      </c>
      <c r="Q2120">
        <f t="shared" si="209"/>
        <v>2100</v>
      </c>
      <c r="R2120" s="25">
        <f t="shared" si="207"/>
        <v>0</v>
      </c>
      <c r="S2120" s="25">
        <f t="shared" si="208"/>
        <v>0</v>
      </c>
      <c r="W2120">
        <f>IF(AND(P2120&gt;='World Hubbert'!$N$9,P2119&lt;'World Hubbert'!$N$9),'Data 1'!M2120,0)</f>
        <v>0</v>
      </c>
      <c r="X2120">
        <f>IF(AND(P2120&gt;='World Hubbert'!$P$9,P2119&lt;'World Hubbert'!$P$9),'Data 1'!M2120,0)</f>
        <v>0</v>
      </c>
    </row>
    <row r="2121" spans="13:24">
      <c r="M2121">
        <f t="shared" si="206"/>
        <v>2118</v>
      </c>
      <c r="N2121">
        <f>MAX('World Hubbert'!$N$17*(1-(M2121/'World Hubbert'!$N$18))*M2121,0)</f>
        <v>0</v>
      </c>
      <c r="O2121">
        <f t="shared" si="204"/>
        <v>0</v>
      </c>
      <c r="P2121">
        <f t="shared" si="205"/>
        <v>2100.9710439404557</v>
      </c>
      <c r="Q2121">
        <f t="shared" si="209"/>
        <v>2100</v>
      </c>
      <c r="R2121" s="25">
        <f t="shared" si="207"/>
        <v>0</v>
      </c>
      <c r="S2121" s="25">
        <f t="shared" si="208"/>
        <v>0</v>
      </c>
      <c r="W2121">
        <f>IF(AND(P2121&gt;='World Hubbert'!$N$9,P2120&lt;'World Hubbert'!$N$9),'Data 1'!M2121,0)</f>
        <v>0</v>
      </c>
      <c r="X2121">
        <f>IF(AND(P2121&gt;='World Hubbert'!$P$9,P2120&lt;'World Hubbert'!$P$9),'Data 1'!M2121,0)</f>
        <v>0</v>
      </c>
    </row>
    <row r="2122" spans="13:24">
      <c r="M2122">
        <f t="shared" si="206"/>
        <v>2119</v>
      </c>
      <c r="N2122">
        <f>MAX('World Hubbert'!$N$17*(1-(M2122/'World Hubbert'!$N$18))*M2122,0)</f>
        <v>0</v>
      </c>
      <c r="O2122">
        <f t="shared" si="204"/>
        <v>0</v>
      </c>
      <c r="P2122">
        <f t="shared" si="205"/>
        <v>2100.9710439404557</v>
      </c>
      <c r="Q2122">
        <f t="shared" si="209"/>
        <v>2100</v>
      </c>
      <c r="R2122" s="25">
        <f t="shared" si="207"/>
        <v>0</v>
      </c>
      <c r="S2122" s="25">
        <f t="shared" si="208"/>
        <v>0</v>
      </c>
      <c r="W2122">
        <f>IF(AND(P2122&gt;='World Hubbert'!$N$9,P2121&lt;'World Hubbert'!$N$9),'Data 1'!M2122,0)</f>
        <v>0</v>
      </c>
      <c r="X2122">
        <f>IF(AND(P2122&gt;='World Hubbert'!$P$9,P2121&lt;'World Hubbert'!$P$9),'Data 1'!M2122,0)</f>
        <v>0</v>
      </c>
    </row>
    <row r="2123" spans="13:24">
      <c r="M2123">
        <f t="shared" si="206"/>
        <v>2120</v>
      </c>
      <c r="N2123">
        <f>MAX('World Hubbert'!$N$17*(1-(M2123/'World Hubbert'!$N$18))*M2123,0)</f>
        <v>0</v>
      </c>
      <c r="O2123">
        <f t="shared" si="204"/>
        <v>0</v>
      </c>
      <c r="P2123">
        <f t="shared" si="205"/>
        <v>2100.9710439404557</v>
      </c>
      <c r="Q2123">
        <f t="shared" si="209"/>
        <v>2100</v>
      </c>
      <c r="R2123" s="25">
        <f t="shared" si="207"/>
        <v>0</v>
      </c>
      <c r="S2123" s="25">
        <f t="shared" si="208"/>
        <v>0</v>
      </c>
      <c r="W2123">
        <f>IF(AND(P2123&gt;='World Hubbert'!$N$9,P2122&lt;'World Hubbert'!$N$9),'Data 1'!M2123,0)</f>
        <v>0</v>
      </c>
      <c r="X2123">
        <f>IF(AND(P2123&gt;='World Hubbert'!$P$9,P2122&lt;'World Hubbert'!$P$9),'Data 1'!M2123,0)</f>
        <v>0</v>
      </c>
    </row>
    <row r="2124" spans="13:24">
      <c r="M2124">
        <f t="shared" si="206"/>
        <v>2121</v>
      </c>
      <c r="N2124">
        <f>MAX('World Hubbert'!$N$17*(1-(M2124/'World Hubbert'!$N$18))*M2124,0)</f>
        <v>0</v>
      </c>
      <c r="O2124">
        <f t="shared" si="204"/>
        <v>0</v>
      </c>
      <c r="P2124">
        <f t="shared" si="205"/>
        <v>2100.9710439404557</v>
      </c>
      <c r="Q2124">
        <f t="shared" si="209"/>
        <v>2100</v>
      </c>
      <c r="R2124" s="25">
        <f t="shared" si="207"/>
        <v>0</v>
      </c>
      <c r="S2124" s="25">
        <f t="shared" si="208"/>
        <v>0</v>
      </c>
      <c r="W2124">
        <f>IF(AND(P2124&gt;='World Hubbert'!$N$9,P2123&lt;'World Hubbert'!$N$9),'Data 1'!M2124,0)</f>
        <v>0</v>
      </c>
      <c r="X2124">
        <f>IF(AND(P2124&gt;='World Hubbert'!$P$9,P2123&lt;'World Hubbert'!$P$9),'Data 1'!M2124,0)</f>
        <v>0</v>
      </c>
    </row>
    <row r="2125" spans="13:24">
      <c r="M2125">
        <f t="shared" si="206"/>
        <v>2122</v>
      </c>
      <c r="N2125">
        <f>MAX('World Hubbert'!$N$17*(1-(M2125/'World Hubbert'!$N$18))*M2125,0)</f>
        <v>0</v>
      </c>
      <c r="O2125">
        <f t="shared" si="204"/>
        <v>0</v>
      </c>
      <c r="P2125">
        <f t="shared" si="205"/>
        <v>2100.9710439404557</v>
      </c>
      <c r="Q2125">
        <f t="shared" si="209"/>
        <v>2100</v>
      </c>
      <c r="R2125" s="25">
        <f t="shared" si="207"/>
        <v>0</v>
      </c>
      <c r="S2125" s="25">
        <f t="shared" si="208"/>
        <v>0</v>
      </c>
      <c r="W2125">
        <f>IF(AND(P2125&gt;='World Hubbert'!$N$9,P2124&lt;'World Hubbert'!$N$9),'Data 1'!M2125,0)</f>
        <v>0</v>
      </c>
      <c r="X2125">
        <f>IF(AND(P2125&gt;='World Hubbert'!$P$9,P2124&lt;'World Hubbert'!$P$9),'Data 1'!M2125,0)</f>
        <v>0</v>
      </c>
    </row>
    <row r="2126" spans="13:24">
      <c r="M2126">
        <f t="shared" si="206"/>
        <v>2123</v>
      </c>
      <c r="N2126">
        <f>MAX('World Hubbert'!$N$17*(1-(M2126/'World Hubbert'!$N$18))*M2126,0)</f>
        <v>0</v>
      </c>
      <c r="O2126">
        <f t="shared" si="204"/>
        <v>0</v>
      </c>
      <c r="P2126">
        <f t="shared" si="205"/>
        <v>2100.9710439404557</v>
      </c>
      <c r="Q2126">
        <f t="shared" si="209"/>
        <v>2100</v>
      </c>
      <c r="R2126" s="25">
        <f t="shared" si="207"/>
        <v>0</v>
      </c>
      <c r="S2126" s="25">
        <f t="shared" si="208"/>
        <v>0</v>
      </c>
      <c r="W2126">
        <f>IF(AND(P2126&gt;='World Hubbert'!$N$9,P2125&lt;'World Hubbert'!$N$9),'Data 1'!M2126,0)</f>
        <v>0</v>
      </c>
      <c r="X2126">
        <f>IF(AND(P2126&gt;='World Hubbert'!$P$9,P2125&lt;'World Hubbert'!$P$9),'Data 1'!M2126,0)</f>
        <v>0</v>
      </c>
    </row>
    <row r="2127" spans="13:24">
      <c r="M2127">
        <f t="shared" si="206"/>
        <v>2124</v>
      </c>
      <c r="N2127">
        <f>MAX('World Hubbert'!$N$17*(1-(M2127/'World Hubbert'!$N$18))*M2127,0)</f>
        <v>0</v>
      </c>
      <c r="O2127">
        <f t="shared" si="204"/>
        <v>0</v>
      </c>
      <c r="P2127">
        <f t="shared" si="205"/>
        <v>2100.9710439404557</v>
      </c>
      <c r="Q2127">
        <f t="shared" si="209"/>
        <v>2100</v>
      </c>
      <c r="R2127" s="25">
        <f t="shared" si="207"/>
        <v>0</v>
      </c>
      <c r="S2127" s="25">
        <f t="shared" si="208"/>
        <v>0</v>
      </c>
      <c r="W2127">
        <f>IF(AND(P2127&gt;='World Hubbert'!$N$9,P2126&lt;'World Hubbert'!$N$9),'Data 1'!M2127,0)</f>
        <v>0</v>
      </c>
      <c r="X2127">
        <f>IF(AND(P2127&gt;='World Hubbert'!$P$9,P2126&lt;'World Hubbert'!$P$9),'Data 1'!M2127,0)</f>
        <v>0</v>
      </c>
    </row>
    <row r="2128" spans="13:24">
      <c r="M2128">
        <f t="shared" si="206"/>
        <v>2125</v>
      </c>
      <c r="N2128">
        <f>MAX('World Hubbert'!$N$17*(1-(M2128/'World Hubbert'!$N$18))*M2128,0)</f>
        <v>0</v>
      </c>
      <c r="O2128">
        <f t="shared" si="204"/>
        <v>0</v>
      </c>
      <c r="P2128">
        <f t="shared" si="205"/>
        <v>2100.9710439404557</v>
      </c>
      <c r="Q2128">
        <f t="shared" si="209"/>
        <v>2100</v>
      </c>
      <c r="R2128" s="25">
        <f t="shared" si="207"/>
        <v>0</v>
      </c>
      <c r="S2128" s="25">
        <f t="shared" si="208"/>
        <v>0</v>
      </c>
      <c r="W2128">
        <f>IF(AND(P2128&gt;='World Hubbert'!$N$9,P2127&lt;'World Hubbert'!$N$9),'Data 1'!M2128,0)</f>
        <v>0</v>
      </c>
      <c r="X2128">
        <f>IF(AND(P2128&gt;='World Hubbert'!$P$9,P2127&lt;'World Hubbert'!$P$9),'Data 1'!M2128,0)</f>
        <v>0</v>
      </c>
    </row>
    <row r="2129" spans="13:24">
      <c r="M2129">
        <f t="shared" si="206"/>
        <v>2126</v>
      </c>
      <c r="N2129">
        <f>MAX('World Hubbert'!$N$17*(1-(M2129/'World Hubbert'!$N$18))*M2129,0)</f>
        <v>0</v>
      </c>
      <c r="O2129">
        <f t="shared" si="204"/>
        <v>0</v>
      </c>
      <c r="P2129">
        <f t="shared" si="205"/>
        <v>2100.9710439404557</v>
      </c>
      <c r="Q2129">
        <f t="shared" si="209"/>
        <v>2100</v>
      </c>
      <c r="R2129" s="25">
        <f t="shared" si="207"/>
        <v>0</v>
      </c>
      <c r="S2129" s="25">
        <f t="shared" si="208"/>
        <v>0</v>
      </c>
      <c r="W2129">
        <f>IF(AND(P2129&gt;='World Hubbert'!$N$9,P2128&lt;'World Hubbert'!$N$9),'Data 1'!M2129,0)</f>
        <v>0</v>
      </c>
      <c r="X2129">
        <f>IF(AND(P2129&gt;='World Hubbert'!$P$9,P2128&lt;'World Hubbert'!$P$9),'Data 1'!M2129,0)</f>
        <v>0</v>
      </c>
    </row>
    <row r="2130" spans="13:24">
      <c r="M2130">
        <f t="shared" si="206"/>
        <v>2127</v>
      </c>
      <c r="N2130">
        <f>MAX('World Hubbert'!$N$17*(1-(M2130/'World Hubbert'!$N$18))*M2130,0)</f>
        <v>0</v>
      </c>
      <c r="O2130">
        <f t="shared" si="204"/>
        <v>0</v>
      </c>
      <c r="P2130">
        <f t="shared" si="205"/>
        <v>2100.9710439404557</v>
      </c>
      <c r="Q2130">
        <f t="shared" si="209"/>
        <v>2100</v>
      </c>
      <c r="R2130" s="25">
        <f t="shared" si="207"/>
        <v>0</v>
      </c>
      <c r="S2130" s="25">
        <f t="shared" si="208"/>
        <v>0</v>
      </c>
      <c r="W2130">
        <f>IF(AND(P2130&gt;='World Hubbert'!$N$9,P2129&lt;'World Hubbert'!$N$9),'Data 1'!M2130,0)</f>
        <v>0</v>
      </c>
      <c r="X2130">
        <f>IF(AND(P2130&gt;='World Hubbert'!$P$9,P2129&lt;'World Hubbert'!$P$9),'Data 1'!M2130,0)</f>
        <v>0</v>
      </c>
    </row>
    <row r="2131" spans="13:24">
      <c r="M2131">
        <f t="shared" si="206"/>
        <v>2128</v>
      </c>
      <c r="N2131">
        <f>MAX('World Hubbert'!$N$17*(1-(M2131/'World Hubbert'!$N$18))*M2131,0)</f>
        <v>0</v>
      </c>
      <c r="O2131">
        <f t="shared" si="204"/>
        <v>0</v>
      </c>
      <c r="P2131">
        <f t="shared" si="205"/>
        <v>2100.9710439404557</v>
      </c>
      <c r="Q2131">
        <f t="shared" si="209"/>
        <v>2100</v>
      </c>
      <c r="R2131" s="25">
        <f t="shared" si="207"/>
        <v>0</v>
      </c>
      <c r="S2131" s="25">
        <f t="shared" si="208"/>
        <v>0</v>
      </c>
      <c r="W2131">
        <f>IF(AND(P2131&gt;='World Hubbert'!$N$9,P2130&lt;'World Hubbert'!$N$9),'Data 1'!M2131,0)</f>
        <v>0</v>
      </c>
      <c r="X2131">
        <f>IF(AND(P2131&gt;='World Hubbert'!$P$9,P2130&lt;'World Hubbert'!$P$9),'Data 1'!M2131,0)</f>
        <v>0</v>
      </c>
    </row>
    <row r="2132" spans="13:24">
      <c r="M2132">
        <f t="shared" si="206"/>
        <v>2129</v>
      </c>
      <c r="N2132">
        <f>MAX('World Hubbert'!$N$17*(1-(M2132/'World Hubbert'!$N$18))*M2132,0)</f>
        <v>0</v>
      </c>
      <c r="O2132">
        <f t="shared" si="204"/>
        <v>0</v>
      </c>
      <c r="P2132">
        <f t="shared" si="205"/>
        <v>2100.9710439404557</v>
      </c>
      <c r="Q2132">
        <f t="shared" si="209"/>
        <v>2100</v>
      </c>
      <c r="R2132" s="25">
        <f t="shared" si="207"/>
        <v>0</v>
      </c>
      <c r="S2132" s="25">
        <f t="shared" si="208"/>
        <v>0</v>
      </c>
      <c r="W2132">
        <f>IF(AND(P2132&gt;='World Hubbert'!$N$9,P2131&lt;'World Hubbert'!$N$9),'Data 1'!M2132,0)</f>
        <v>0</v>
      </c>
      <c r="X2132">
        <f>IF(AND(P2132&gt;='World Hubbert'!$P$9,P2131&lt;'World Hubbert'!$P$9),'Data 1'!M2132,0)</f>
        <v>0</v>
      </c>
    </row>
    <row r="2133" spans="13:24">
      <c r="M2133">
        <f t="shared" si="206"/>
        <v>2130</v>
      </c>
      <c r="N2133">
        <f>MAX('World Hubbert'!$N$17*(1-(M2133/'World Hubbert'!$N$18))*M2133,0)</f>
        <v>0</v>
      </c>
      <c r="O2133">
        <f t="shared" ref="O2133:O2196" si="210">IF(N2133&gt;0,1/N2133,0)</f>
        <v>0</v>
      </c>
      <c r="P2133">
        <f t="shared" ref="P2133:P2196" si="211">P2132+O2133</f>
        <v>2100.9710439404557</v>
      </c>
      <c r="Q2133">
        <f t="shared" si="209"/>
        <v>2100</v>
      </c>
      <c r="R2133" s="25">
        <f t="shared" si="207"/>
        <v>0</v>
      </c>
      <c r="S2133" s="25">
        <f t="shared" si="208"/>
        <v>0</v>
      </c>
      <c r="W2133">
        <f>IF(AND(P2133&gt;='World Hubbert'!$N$9,P2132&lt;'World Hubbert'!$N$9),'Data 1'!M2133,0)</f>
        <v>0</v>
      </c>
      <c r="X2133">
        <f>IF(AND(P2133&gt;='World Hubbert'!$P$9,P2132&lt;'World Hubbert'!$P$9),'Data 1'!M2133,0)</f>
        <v>0</v>
      </c>
    </row>
    <row r="2134" spans="13:24">
      <c r="M2134">
        <f t="shared" si="206"/>
        <v>2131</v>
      </c>
      <c r="N2134">
        <f>MAX('World Hubbert'!$N$17*(1-(M2134/'World Hubbert'!$N$18))*M2134,0)</f>
        <v>0</v>
      </c>
      <c r="O2134">
        <f t="shared" si="210"/>
        <v>0</v>
      </c>
      <c r="P2134">
        <f t="shared" si="211"/>
        <v>2100.9710439404557</v>
      </c>
      <c r="Q2134">
        <f t="shared" si="209"/>
        <v>2100</v>
      </c>
      <c r="R2134" s="25">
        <f t="shared" si="207"/>
        <v>0</v>
      </c>
      <c r="S2134" s="25">
        <f t="shared" si="208"/>
        <v>0</v>
      </c>
      <c r="W2134">
        <f>IF(AND(P2134&gt;='World Hubbert'!$N$9,P2133&lt;'World Hubbert'!$N$9),'Data 1'!M2134,0)</f>
        <v>0</v>
      </c>
      <c r="X2134">
        <f>IF(AND(P2134&gt;='World Hubbert'!$P$9,P2133&lt;'World Hubbert'!$P$9),'Data 1'!M2134,0)</f>
        <v>0</v>
      </c>
    </row>
    <row r="2135" spans="13:24">
      <c r="M2135">
        <f t="shared" si="206"/>
        <v>2132</v>
      </c>
      <c r="N2135">
        <f>MAX('World Hubbert'!$N$17*(1-(M2135/'World Hubbert'!$N$18))*M2135,0)</f>
        <v>0</v>
      </c>
      <c r="O2135">
        <f t="shared" si="210"/>
        <v>0</v>
      </c>
      <c r="P2135">
        <f t="shared" si="211"/>
        <v>2100.9710439404557</v>
      </c>
      <c r="Q2135">
        <f t="shared" si="209"/>
        <v>2100</v>
      </c>
      <c r="R2135" s="25">
        <f t="shared" si="207"/>
        <v>0</v>
      </c>
      <c r="S2135" s="25">
        <f t="shared" si="208"/>
        <v>0</v>
      </c>
      <c r="W2135">
        <f>IF(AND(P2135&gt;='World Hubbert'!$N$9,P2134&lt;'World Hubbert'!$N$9),'Data 1'!M2135,0)</f>
        <v>0</v>
      </c>
      <c r="X2135">
        <f>IF(AND(P2135&gt;='World Hubbert'!$P$9,P2134&lt;'World Hubbert'!$P$9),'Data 1'!M2135,0)</f>
        <v>0</v>
      </c>
    </row>
    <row r="2136" spans="13:24">
      <c r="M2136">
        <f t="shared" si="206"/>
        <v>2133</v>
      </c>
      <c r="N2136">
        <f>MAX('World Hubbert'!$N$17*(1-(M2136/'World Hubbert'!$N$18))*M2136,0)</f>
        <v>0</v>
      </c>
      <c r="O2136">
        <f t="shared" si="210"/>
        <v>0</v>
      </c>
      <c r="P2136">
        <f t="shared" si="211"/>
        <v>2100.9710439404557</v>
      </c>
      <c r="Q2136">
        <f t="shared" si="209"/>
        <v>2100</v>
      </c>
      <c r="R2136" s="25">
        <f t="shared" si="207"/>
        <v>0</v>
      </c>
      <c r="S2136" s="25">
        <f t="shared" si="208"/>
        <v>0</v>
      </c>
      <c r="W2136">
        <f>IF(AND(P2136&gt;='World Hubbert'!$N$9,P2135&lt;'World Hubbert'!$N$9),'Data 1'!M2136,0)</f>
        <v>0</v>
      </c>
      <c r="X2136">
        <f>IF(AND(P2136&gt;='World Hubbert'!$P$9,P2135&lt;'World Hubbert'!$P$9),'Data 1'!M2136,0)</f>
        <v>0</v>
      </c>
    </row>
    <row r="2137" spans="13:24">
      <c r="M2137">
        <f t="shared" si="206"/>
        <v>2134</v>
      </c>
      <c r="N2137">
        <f>MAX('World Hubbert'!$N$17*(1-(M2137/'World Hubbert'!$N$18))*M2137,0)</f>
        <v>0</v>
      </c>
      <c r="O2137">
        <f t="shared" si="210"/>
        <v>0</v>
      </c>
      <c r="P2137">
        <f t="shared" si="211"/>
        <v>2100.9710439404557</v>
      </c>
      <c r="Q2137">
        <f t="shared" si="209"/>
        <v>2100</v>
      </c>
      <c r="R2137" s="25">
        <f t="shared" si="207"/>
        <v>0</v>
      </c>
      <c r="S2137" s="25">
        <f t="shared" si="208"/>
        <v>0</v>
      </c>
      <c r="W2137">
        <f>IF(AND(P2137&gt;='World Hubbert'!$N$9,P2136&lt;'World Hubbert'!$N$9),'Data 1'!M2137,0)</f>
        <v>0</v>
      </c>
      <c r="X2137">
        <f>IF(AND(P2137&gt;='World Hubbert'!$P$9,P2136&lt;'World Hubbert'!$P$9),'Data 1'!M2137,0)</f>
        <v>0</v>
      </c>
    </row>
    <row r="2138" spans="13:24">
      <c r="M2138">
        <f t="shared" si="206"/>
        <v>2135</v>
      </c>
      <c r="N2138">
        <f>MAX('World Hubbert'!$N$17*(1-(M2138/'World Hubbert'!$N$18))*M2138,0)</f>
        <v>0</v>
      </c>
      <c r="O2138">
        <f t="shared" si="210"/>
        <v>0</v>
      </c>
      <c r="P2138">
        <f t="shared" si="211"/>
        <v>2100.9710439404557</v>
      </c>
      <c r="Q2138">
        <f t="shared" si="209"/>
        <v>2100</v>
      </c>
      <c r="R2138" s="25">
        <f t="shared" si="207"/>
        <v>0</v>
      </c>
      <c r="S2138" s="25">
        <f t="shared" si="208"/>
        <v>0</v>
      </c>
      <c r="W2138">
        <f>IF(AND(P2138&gt;='World Hubbert'!$N$9,P2137&lt;'World Hubbert'!$N$9),'Data 1'!M2138,0)</f>
        <v>0</v>
      </c>
      <c r="X2138">
        <f>IF(AND(P2138&gt;='World Hubbert'!$P$9,P2137&lt;'World Hubbert'!$P$9),'Data 1'!M2138,0)</f>
        <v>0</v>
      </c>
    </row>
    <row r="2139" spans="13:24">
      <c r="M2139">
        <f t="shared" si="206"/>
        <v>2136</v>
      </c>
      <c r="N2139">
        <f>MAX('World Hubbert'!$N$17*(1-(M2139/'World Hubbert'!$N$18))*M2139,0)</f>
        <v>0</v>
      </c>
      <c r="O2139">
        <f t="shared" si="210"/>
        <v>0</v>
      </c>
      <c r="P2139">
        <f t="shared" si="211"/>
        <v>2100.9710439404557</v>
      </c>
      <c r="Q2139">
        <f t="shared" si="209"/>
        <v>2100</v>
      </c>
      <c r="R2139" s="25">
        <f t="shared" si="207"/>
        <v>0</v>
      </c>
      <c r="S2139" s="25">
        <f t="shared" si="208"/>
        <v>0</v>
      </c>
      <c r="W2139">
        <f>IF(AND(P2139&gt;='World Hubbert'!$N$9,P2138&lt;'World Hubbert'!$N$9),'Data 1'!M2139,0)</f>
        <v>0</v>
      </c>
      <c r="X2139">
        <f>IF(AND(P2139&gt;='World Hubbert'!$P$9,P2138&lt;'World Hubbert'!$P$9),'Data 1'!M2139,0)</f>
        <v>0</v>
      </c>
    </row>
    <row r="2140" spans="13:24">
      <c r="M2140">
        <f t="shared" si="206"/>
        <v>2137</v>
      </c>
      <c r="N2140">
        <f>MAX('World Hubbert'!$N$17*(1-(M2140/'World Hubbert'!$N$18))*M2140,0)</f>
        <v>0</v>
      </c>
      <c r="O2140">
        <f t="shared" si="210"/>
        <v>0</v>
      </c>
      <c r="P2140">
        <f t="shared" si="211"/>
        <v>2100.9710439404557</v>
      </c>
      <c r="Q2140">
        <f t="shared" si="209"/>
        <v>2100</v>
      </c>
      <c r="R2140" s="25">
        <f t="shared" si="207"/>
        <v>0</v>
      </c>
      <c r="S2140" s="25">
        <f t="shared" si="208"/>
        <v>0</v>
      </c>
      <c r="W2140">
        <f>IF(AND(P2140&gt;='World Hubbert'!$N$9,P2139&lt;'World Hubbert'!$N$9),'Data 1'!M2140,0)</f>
        <v>0</v>
      </c>
      <c r="X2140">
        <f>IF(AND(P2140&gt;='World Hubbert'!$P$9,P2139&lt;'World Hubbert'!$P$9),'Data 1'!M2140,0)</f>
        <v>0</v>
      </c>
    </row>
    <row r="2141" spans="13:24">
      <c r="M2141">
        <f t="shared" si="206"/>
        <v>2138</v>
      </c>
      <c r="N2141">
        <f>MAX('World Hubbert'!$N$17*(1-(M2141/'World Hubbert'!$N$18))*M2141,0)</f>
        <v>0</v>
      </c>
      <c r="O2141">
        <f t="shared" si="210"/>
        <v>0</v>
      </c>
      <c r="P2141">
        <f t="shared" si="211"/>
        <v>2100.9710439404557</v>
      </c>
      <c r="Q2141">
        <f t="shared" si="209"/>
        <v>2100</v>
      </c>
      <c r="R2141" s="25">
        <f t="shared" si="207"/>
        <v>0</v>
      </c>
      <c r="S2141" s="25">
        <f t="shared" si="208"/>
        <v>0</v>
      </c>
      <c r="W2141">
        <f>IF(AND(P2141&gt;='World Hubbert'!$N$9,P2140&lt;'World Hubbert'!$N$9),'Data 1'!M2141,0)</f>
        <v>0</v>
      </c>
      <c r="X2141">
        <f>IF(AND(P2141&gt;='World Hubbert'!$P$9,P2140&lt;'World Hubbert'!$P$9),'Data 1'!M2141,0)</f>
        <v>0</v>
      </c>
    </row>
    <row r="2142" spans="13:24">
      <c r="M2142">
        <f t="shared" si="206"/>
        <v>2139</v>
      </c>
      <c r="N2142">
        <f>MAX('World Hubbert'!$N$17*(1-(M2142/'World Hubbert'!$N$18))*M2142,0)</f>
        <v>0</v>
      </c>
      <c r="O2142">
        <f t="shared" si="210"/>
        <v>0</v>
      </c>
      <c r="P2142">
        <f t="shared" si="211"/>
        <v>2100.9710439404557</v>
      </c>
      <c r="Q2142">
        <f t="shared" si="209"/>
        <v>2100</v>
      </c>
      <c r="R2142" s="25">
        <f t="shared" si="207"/>
        <v>0</v>
      </c>
      <c r="S2142" s="25">
        <f t="shared" si="208"/>
        <v>0</v>
      </c>
      <c r="W2142">
        <f>IF(AND(P2142&gt;='World Hubbert'!$N$9,P2141&lt;'World Hubbert'!$N$9),'Data 1'!M2142,0)</f>
        <v>0</v>
      </c>
      <c r="X2142">
        <f>IF(AND(P2142&gt;='World Hubbert'!$P$9,P2141&lt;'World Hubbert'!$P$9),'Data 1'!M2142,0)</f>
        <v>0</v>
      </c>
    </row>
    <row r="2143" spans="13:24">
      <c r="M2143">
        <f t="shared" si="206"/>
        <v>2140</v>
      </c>
      <c r="N2143">
        <f>MAX('World Hubbert'!$N$17*(1-(M2143/'World Hubbert'!$N$18))*M2143,0)</f>
        <v>0</v>
      </c>
      <c r="O2143">
        <f t="shared" si="210"/>
        <v>0</v>
      </c>
      <c r="P2143">
        <f t="shared" si="211"/>
        <v>2100.9710439404557</v>
      </c>
      <c r="Q2143">
        <f t="shared" si="209"/>
        <v>2100</v>
      </c>
      <c r="R2143" s="25">
        <f t="shared" si="207"/>
        <v>0</v>
      </c>
      <c r="S2143" s="25">
        <f t="shared" si="208"/>
        <v>0</v>
      </c>
      <c r="W2143">
        <f>IF(AND(P2143&gt;='World Hubbert'!$N$9,P2142&lt;'World Hubbert'!$N$9),'Data 1'!M2143,0)</f>
        <v>0</v>
      </c>
      <c r="X2143">
        <f>IF(AND(P2143&gt;='World Hubbert'!$P$9,P2142&lt;'World Hubbert'!$P$9),'Data 1'!M2143,0)</f>
        <v>0</v>
      </c>
    </row>
    <row r="2144" spans="13:24">
      <c r="M2144">
        <f t="shared" si="206"/>
        <v>2141</v>
      </c>
      <c r="N2144">
        <f>MAX('World Hubbert'!$N$17*(1-(M2144/'World Hubbert'!$N$18))*M2144,0)</f>
        <v>0</v>
      </c>
      <c r="O2144">
        <f t="shared" si="210"/>
        <v>0</v>
      </c>
      <c r="P2144">
        <f t="shared" si="211"/>
        <v>2100.9710439404557</v>
      </c>
      <c r="Q2144">
        <f t="shared" si="209"/>
        <v>2100</v>
      </c>
      <c r="R2144" s="25">
        <f t="shared" si="207"/>
        <v>0</v>
      </c>
      <c r="S2144" s="25">
        <f t="shared" si="208"/>
        <v>0</v>
      </c>
      <c r="W2144">
        <f>IF(AND(P2144&gt;='World Hubbert'!$N$9,P2143&lt;'World Hubbert'!$N$9),'Data 1'!M2144,0)</f>
        <v>0</v>
      </c>
      <c r="X2144">
        <f>IF(AND(P2144&gt;='World Hubbert'!$P$9,P2143&lt;'World Hubbert'!$P$9),'Data 1'!M2144,0)</f>
        <v>0</v>
      </c>
    </row>
    <row r="2145" spans="13:24">
      <c r="M2145">
        <f t="shared" si="206"/>
        <v>2142</v>
      </c>
      <c r="N2145">
        <f>MAX('World Hubbert'!$N$17*(1-(M2145/'World Hubbert'!$N$18))*M2145,0)</f>
        <v>0</v>
      </c>
      <c r="O2145">
        <f t="shared" si="210"/>
        <v>0</v>
      </c>
      <c r="P2145">
        <f t="shared" si="211"/>
        <v>2100.9710439404557</v>
      </c>
      <c r="Q2145">
        <f t="shared" si="209"/>
        <v>2100</v>
      </c>
      <c r="R2145" s="25">
        <f t="shared" si="207"/>
        <v>0</v>
      </c>
      <c r="S2145" s="25">
        <f t="shared" si="208"/>
        <v>0</v>
      </c>
      <c r="W2145">
        <f>IF(AND(P2145&gt;='World Hubbert'!$N$9,P2144&lt;'World Hubbert'!$N$9),'Data 1'!M2145,0)</f>
        <v>0</v>
      </c>
      <c r="X2145">
        <f>IF(AND(P2145&gt;='World Hubbert'!$P$9,P2144&lt;'World Hubbert'!$P$9),'Data 1'!M2145,0)</f>
        <v>0</v>
      </c>
    </row>
    <row r="2146" spans="13:24">
      <c r="M2146">
        <f t="shared" si="206"/>
        <v>2143</v>
      </c>
      <c r="N2146">
        <f>MAX('World Hubbert'!$N$17*(1-(M2146/'World Hubbert'!$N$18))*M2146,0)</f>
        <v>0</v>
      </c>
      <c r="O2146">
        <f t="shared" si="210"/>
        <v>0</v>
      </c>
      <c r="P2146">
        <f t="shared" si="211"/>
        <v>2100.9710439404557</v>
      </c>
      <c r="Q2146">
        <f t="shared" si="209"/>
        <v>2100</v>
      </c>
      <c r="R2146" s="25">
        <f t="shared" si="207"/>
        <v>0</v>
      </c>
      <c r="S2146" s="25">
        <f t="shared" si="208"/>
        <v>0</v>
      </c>
      <c r="W2146">
        <f>IF(AND(P2146&gt;='World Hubbert'!$N$9,P2145&lt;'World Hubbert'!$N$9),'Data 1'!M2146,0)</f>
        <v>0</v>
      </c>
      <c r="X2146">
        <f>IF(AND(P2146&gt;='World Hubbert'!$P$9,P2145&lt;'World Hubbert'!$P$9),'Data 1'!M2146,0)</f>
        <v>0</v>
      </c>
    </row>
    <row r="2147" spans="13:24">
      <c r="M2147">
        <f t="shared" si="206"/>
        <v>2144</v>
      </c>
      <c r="N2147">
        <f>MAX('World Hubbert'!$N$17*(1-(M2147/'World Hubbert'!$N$18))*M2147,0)</f>
        <v>0</v>
      </c>
      <c r="O2147">
        <f t="shared" si="210"/>
        <v>0</v>
      </c>
      <c r="P2147">
        <f t="shared" si="211"/>
        <v>2100.9710439404557</v>
      </c>
      <c r="Q2147">
        <f t="shared" si="209"/>
        <v>2100</v>
      </c>
      <c r="R2147" s="25">
        <f t="shared" si="207"/>
        <v>0</v>
      </c>
      <c r="S2147" s="25">
        <f t="shared" si="208"/>
        <v>0</v>
      </c>
      <c r="W2147">
        <f>IF(AND(P2147&gt;='World Hubbert'!$N$9,P2146&lt;'World Hubbert'!$N$9),'Data 1'!M2147,0)</f>
        <v>0</v>
      </c>
      <c r="X2147">
        <f>IF(AND(P2147&gt;='World Hubbert'!$P$9,P2146&lt;'World Hubbert'!$P$9),'Data 1'!M2147,0)</f>
        <v>0</v>
      </c>
    </row>
    <row r="2148" spans="13:24">
      <c r="M2148">
        <f t="shared" si="206"/>
        <v>2145</v>
      </c>
      <c r="N2148">
        <f>MAX('World Hubbert'!$N$17*(1-(M2148/'World Hubbert'!$N$18))*M2148,0)</f>
        <v>0</v>
      </c>
      <c r="O2148">
        <f t="shared" si="210"/>
        <v>0</v>
      </c>
      <c r="P2148">
        <f t="shared" si="211"/>
        <v>2100.9710439404557</v>
      </c>
      <c r="Q2148">
        <f t="shared" si="209"/>
        <v>2100</v>
      </c>
      <c r="R2148" s="25">
        <f t="shared" si="207"/>
        <v>0</v>
      </c>
      <c r="S2148" s="25">
        <f t="shared" si="208"/>
        <v>0</v>
      </c>
      <c r="W2148">
        <f>IF(AND(P2148&gt;='World Hubbert'!$N$9,P2147&lt;'World Hubbert'!$N$9),'Data 1'!M2148,0)</f>
        <v>0</v>
      </c>
      <c r="X2148">
        <f>IF(AND(P2148&gt;='World Hubbert'!$P$9,P2147&lt;'World Hubbert'!$P$9),'Data 1'!M2148,0)</f>
        <v>0</v>
      </c>
    </row>
    <row r="2149" spans="13:24">
      <c r="M2149">
        <f t="shared" si="206"/>
        <v>2146</v>
      </c>
      <c r="N2149">
        <f>MAX('World Hubbert'!$N$17*(1-(M2149/'World Hubbert'!$N$18))*M2149,0)</f>
        <v>0</v>
      </c>
      <c r="O2149">
        <f t="shared" si="210"/>
        <v>0</v>
      </c>
      <c r="P2149">
        <f t="shared" si="211"/>
        <v>2100.9710439404557</v>
      </c>
      <c r="Q2149">
        <f t="shared" si="209"/>
        <v>2100</v>
      </c>
      <c r="R2149" s="25">
        <f t="shared" si="207"/>
        <v>0</v>
      </c>
      <c r="S2149" s="25">
        <f t="shared" si="208"/>
        <v>0</v>
      </c>
      <c r="W2149">
        <f>IF(AND(P2149&gt;='World Hubbert'!$N$9,P2148&lt;'World Hubbert'!$N$9),'Data 1'!M2149,0)</f>
        <v>0</v>
      </c>
      <c r="X2149">
        <f>IF(AND(P2149&gt;='World Hubbert'!$P$9,P2148&lt;'World Hubbert'!$P$9),'Data 1'!M2149,0)</f>
        <v>0</v>
      </c>
    </row>
    <row r="2150" spans="13:24">
      <c r="M2150">
        <f t="shared" si="206"/>
        <v>2147</v>
      </c>
      <c r="N2150">
        <f>MAX('World Hubbert'!$N$17*(1-(M2150/'World Hubbert'!$N$18))*M2150,0)</f>
        <v>0</v>
      </c>
      <c r="O2150">
        <f t="shared" si="210"/>
        <v>0</v>
      </c>
      <c r="P2150">
        <f t="shared" si="211"/>
        <v>2100.9710439404557</v>
      </c>
      <c r="Q2150">
        <f t="shared" si="209"/>
        <v>2100</v>
      </c>
      <c r="R2150" s="25">
        <f t="shared" si="207"/>
        <v>0</v>
      </c>
      <c r="S2150" s="25">
        <f t="shared" si="208"/>
        <v>0</v>
      </c>
      <c r="W2150">
        <f>IF(AND(P2150&gt;='World Hubbert'!$N$9,P2149&lt;'World Hubbert'!$N$9),'Data 1'!M2150,0)</f>
        <v>0</v>
      </c>
      <c r="X2150">
        <f>IF(AND(P2150&gt;='World Hubbert'!$P$9,P2149&lt;'World Hubbert'!$P$9),'Data 1'!M2150,0)</f>
        <v>0</v>
      </c>
    </row>
    <row r="2151" spans="13:24">
      <c r="M2151">
        <f t="shared" si="206"/>
        <v>2148</v>
      </c>
      <c r="N2151">
        <f>MAX('World Hubbert'!$N$17*(1-(M2151/'World Hubbert'!$N$18))*M2151,0)</f>
        <v>0</v>
      </c>
      <c r="O2151">
        <f t="shared" si="210"/>
        <v>0</v>
      </c>
      <c r="P2151">
        <f t="shared" si="211"/>
        <v>2100.9710439404557</v>
      </c>
      <c r="Q2151">
        <f t="shared" si="209"/>
        <v>2100</v>
      </c>
      <c r="R2151" s="25">
        <f t="shared" si="207"/>
        <v>0</v>
      </c>
      <c r="S2151" s="25">
        <f t="shared" si="208"/>
        <v>0</v>
      </c>
      <c r="W2151">
        <f>IF(AND(P2151&gt;='World Hubbert'!$N$9,P2150&lt;'World Hubbert'!$N$9),'Data 1'!M2151,0)</f>
        <v>0</v>
      </c>
      <c r="X2151">
        <f>IF(AND(P2151&gt;='World Hubbert'!$P$9,P2150&lt;'World Hubbert'!$P$9),'Data 1'!M2151,0)</f>
        <v>0</v>
      </c>
    </row>
    <row r="2152" spans="13:24">
      <c r="M2152">
        <f t="shared" si="206"/>
        <v>2149</v>
      </c>
      <c r="N2152">
        <f>MAX('World Hubbert'!$N$17*(1-(M2152/'World Hubbert'!$N$18))*M2152,0)</f>
        <v>0</v>
      </c>
      <c r="O2152">
        <f t="shared" si="210"/>
        <v>0</v>
      </c>
      <c r="P2152">
        <f t="shared" si="211"/>
        <v>2100.9710439404557</v>
      </c>
      <c r="Q2152">
        <f t="shared" si="209"/>
        <v>2100</v>
      </c>
      <c r="R2152" s="25">
        <f t="shared" si="207"/>
        <v>0</v>
      </c>
      <c r="S2152" s="25">
        <f t="shared" si="208"/>
        <v>0</v>
      </c>
      <c r="W2152">
        <f>IF(AND(P2152&gt;='World Hubbert'!$N$9,P2151&lt;'World Hubbert'!$N$9),'Data 1'!M2152,0)</f>
        <v>0</v>
      </c>
      <c r="X2152">
        <f>IF(AND(P2152&gt;='World Hubbert'!$P$9,P2151&lt;'World Hubbert'!$P$9),'Data 1'!M2152,0)</f>
        <v>0</v>
      </c>
    </row>
    <row r="2153" spans="13:24">
      <c r="M2153">
        <f t="shared" si="206"/>
        <v>2150</v>
      </c>
      <c r="N2153">
        <f>MAX('World Hubbert'!$N$17*(1-(M2153/'World Hubbert'!$N$18))*M2153,0)</f>
        <v>0</v>
      </c>
      <c r="O2153">
        <f t="shared" si="210"/>
        <v>0</v>
      </c>
      <c r="P2153">
        <f t="shared" si="211"/>
        <v>2100.9710439404557</v>
      </c>
      <c r="Q2153">
        <f t="shared" si="209"/>
        <v>2100</v>
      </c>
      <c r="R2153" s="25">
        <f t="shared" si="207"/>
        <v>0</v>
      </c>
      <c r="S2153" s="25">
        <f t="shared" si="208"/>
        <v>0</v>
      </c>
      <c r="W2153">
        <f>IF(AND(P2153&gt;='World Hubbert'!$N$9,P2152&lt;'World Hubbert'!$N$9),'Data 1'!M2153,0)</f>
        <v>0</v>
      </c>
      <c r="X2153">
        <f>IF(AND(P2153&gt;='World Hubbert'!$P$9,P2152&lt;'World Hubbert'!$P$9),'Data 1'!M2153,0)</f>
        <v>0</v>
      </c>
    </row>
    <row r="2154" spans="13:24">
      <c r="M2154">
        <f t="shared" si="206"/>
        <v>2151</v>
      </c>
      <c r="N2154">
        <f>MAX('World Hubbert'!$N$17*(1-(M2154/'World Hubbert'!$N$18))*M2154,0)</f>
        <v>0</v>
      </c>
      <c r="O2154">
        <f t="shared" si="210"/>
        <v>0</v>
      </c>
      <c r="P2154">
        <f t="shared" si="211"/>
        <v>2100.9710439404557</v>
      </c>
      <c r="Q2154">
        <f t="shared" si="209"/>
        <v>2100</v>
      </c>
      <c r="R2154" s="25">
        <f t="shared" si="207"/>
        <v>0</v>
      </c>
      <c r="S2154" s="25">
        <f t="shared" si="208"/>
        <v>0</v>
      </c>
      <c r="W2154">
        <f>IF(AND(P2154&gt;='World Hubbert'!$N$9,P2153&lt;'World Hubbert'!$N$9),'Data 1'!M2154,0)</f>
        <v>0</v>
      </c>
      <c r="X2154">
        <f>IF(AND(P2154&gt;='World Hubbert'!$P$9,P2153&lt;'World Hubbert'!$P$9),'Data 1'!M2154,0)</f>
        <v>0</v>
      </c>
    </row>
    <row r="2155" spans="13:24">
      <c r="M2155">
        <f t="shared" si="206"/>
        <v>2152</v>
      </c>
      <c r="N2155">
        <f>MAX('World Hubbert'!$N$17*(1-(M2155/'World Hubbert'!$N$18))*M2155,0)</f>
        <v>0</v>
      </c>
      <c r="O2155">
        <f t="shared" si="210"/>
        <v>0</v>
      </c>
      <c r="P2155">
        <f t="shared" si="211"/>
        <v>2100.9710439404557</v>
      </c>
      <c r="Q2155">
        <f t="shared" si="209"/>
        <v>2100</v>
      </c>
      <c r="R2155" s="25">
        <f t="shared" si="207"/>
        <v>0</v>
      </c>
      <c r="S2155" s="25">
        <f t="shared" si="208"/>
        <v>0</v>
      </c>
      <c r="W2155">
        <f>IF(AND(P2155&gt;='World Hubbert'!$N$9,P2154&lt;'World Hubbert'!$N$9),'Data 1'!M2155,0)</f>
        <v>0</v>
      </c>
      <c r="X2155">
        <f>IF(AND(P2155&gt;='World Hubbert'!$P$9,P2154&lt;'World Hubbert'!$P$9),'Data 1'!M2155,0)</f>
        <v>0</v>
      </c>
    </row>
    <row r="2156" spans="13:24">
      <c r="M2156">
        <f t="shared" si="206"/>
        <v>2153</v>
      </c>
      <c r="N2156">
        <f>MAX('World Hubbert'!$N$17*(1-(M2156/'World Hubbert'!$N$18))*M2156,0)</f>
        <v>0</v>
      </c>
      <c r="O2156">
        <f t="shared" si="210"/>
        <v>0</v>
      </c>
      <c r="P2156">
        <f t="shared" si="211"/>
        <v>2100.9710439404557</v>
      </c>
      <c r="Q2156">
        <f t="shared" si="209"/>
        <v>2100</v>
      </c>
      <c r="R2156" s="25">
        <f t="shared" si="207"/>
        <v>0</v>
      </c>
      <c r="S2156" s="25">
        <f t="shared" si="208"/>
        <v>0</v>
      </c>
      <c r="W2156">
        <f>IF(AND(P2156&gt;='World Hubbert'!$N$9,P2155&lt;'World Hubbert'!$N$9),'Data 1'!M2156,0)</f>
        <v>0</v>
      </c>
      <c r="X2156">
        <f>IF(AND(P2156&gt;='World Hubbert'!$P$9,P2155&lt;'World Hubbert'!$P$9),'Data 1'!M2156,0)</f>
        <v>0</v>
      </c>
    </row>
    <row r="2157" spans="13:24">
      <c r="M2157">
        <f t="shared" si="206"/>
        <v>2154</v>
      </c>
      <c r="N2157">
        <f>MAX('World Hubbert'!$N$17*(1-(M2157/'World Hubbert'!$N$18))*M2157,0)</f>
        <v>0</v>
      </c>
      <c r="O2157">
        <f t="shared" si="210"/>
        <v>0</v>
      </c>
      <c r="P2157">
        <f t="shared" si="211"/>
        <v>2100.9710439404557</v>
      </c>
      <c r="Q2157">
        <f t="shared" si="209"/>
        <v>2100</v>
      </c>
      <c r="R2157" s="25">
        <f t="shared" si="207"/>
        <v>0</v>
      </c>
      <c r="S2157" s="25">
        <f t="shared" si="208"/>
        <v>0</v>
      </c>
      <c r="W2157">
        <f>IF(AND(P2157&gt;='World Hubbert'!$N$9,P2156&lt;'World Hubbert'!$N$9),'Data 1'!M2157,0)</f>
        <v>0</v>
      </c>
      <c r="X2157">
        <f>IF(AND(P2157&gt;='World Hubbert'!$P$9,P2156&lt;'World Hubbert'!$P$9),'Data 1'!M2157,0)</f>
        <v>0</v>
      </c>
    </row>
    <row r="2158" spans="13:24">
      <c r="M2158">
        <f t="shared" si="206"/>
        <v>2155</v>
      </c>
      <c r="N2158">
        <f>MAX('World Hubbert'!$N$17*(1-(M2158/'World Hubbert'!$N$18))*M2158,0)</f>
        <v>0</v>
      </c>
      <c r="O2158">
        <f t="shared" si="210"/>
        <v>0</v>
      </c>
      <c r="P2158">
        <f t="shared" si="211"/>
        <v>2100.9710439404557</v>
      </c>
      <c r="Q2158">
        <f t="shared" si="209"/>
        <v>2100</v>
      </c>
      <c r="R2158" s="25">
        <f t="shared" si="207"/>
        <v>0</v>
      </c>
      <c r="S2158" s="25">
        <f t="shared" si="208"/>
        <v>0</v>
      </c>
      <c r="W2158">
        <f>IF(AND(P2158&gt;='World Hubbert'!$N$9,P2157&lt;'World Hubbert'!$N$9),'Data 1'!M2158,0)</f>
        <v>0</v>
      </c>
      <c r="X2158">
        <f>IF(AND(P2158&gt;='World Hubbert'!$P$9,P2157&lt;'World Hubbert'!$P$9),'Data 1'!M2158,0)</f>
        <v>0</v>
      </c>
    </row>
    <row r="2159" spans="13:24">
      <c r="M2159">
        <f t="shared" si="206"/>
        <v>2156</v>
      </c>
      <c r="N2159">
        <f>MAX('World Hubbert'!$N$17*(1-(M2159/'World Hubbert'!$N$18))*M2159,0)</f>
        <v>0</v>
      </c>
      <c r="O2159">
        <f t="shared" si="210"/>
        <v>0</v>
      </c>
      <c r="P2159">
        <f t="shared" si="211"/>
        <v>2100.9710439404557</v>
      </c>
      <c r="Q2159">
        <f t="shared" si="209"/>
        <v>2100</v>
      </c>
      <c r="R2159" s="25">
        <f t="shared" si="207"/>
        <v>0</v>
      </c>
      <c r="S2159" s="25">
        <f t="shared" si="208"/>
        <v>0</v>
      </c>
      <c r="W2159">
        <f>IF(AND(P2159&gt;='World Hubbert'!$N$9,P2158&lt;'World Hubbert'!$N$9),'Data 1'!M2159,0)</f>
        <v>0</v>
      </c>
      <c r="X2159">
        <f>IF(AND(P2159&gt;='World Hubbert'!$P$9,P2158&lt;'World Hubbert'!$P$9),'Data 1'!M2159,0)</f>
        <v>0</v>
      </c>
    </row>
    <row r="2160" spans="13:24">
      <c r="M2160">
        <f t="shared" si="206"/>
        <v>2157</v>
      </c>
      <c r="N2160">
        <f>MAX('World Hubbert'!$N$17*(1-(M2160/'World Hubbert'!$N$18))*M2160,0)</f>
        <v>0</v>
      </c>
      <c r="O2160">
        <f t="shared" si="210"/>
        <v>0</v>
      </c>
      <c r="P2160">
        <f t="shared" si="211"/>
        <v>2100.9710439404557</v>
      </c>
      <c r="Q2160">
        <f t="shared" si="209"/>
        <v>2100</v>
      </c>
      <c r="R2160" s="25">
        <f t="shared" si="207"/>
        <v>0</v>
      </c>
      <c r="S2160" s="25">
        <f t="shared" si="208"/>
        <v>0</v>
      </c>
      <c r="W2160">
        <f>IF(AND(P2160&gt;='World Hubbert'!$N$9,P2159&lt;'World Hubbert'!$N$9),'Data 1'!M2160,0)</f>
        <v>0</v>
      </c>
      <c r="X2160">
        <f>IF(AND(P2160&gt;='World Hubbert'!$P$9,P2159&lt;'World Hubbert'!$P$9),'Data 1'!M2160,0)</f>
        <v>0</v>
      </c>
    </row>
    <row r="2161" spans="13:24">
      <c r="M2161">
        <f t="shared" si="206"/>
        <v>2158</v>
      </c>
      <c r="N2161">
        <f>MAX('World Hubbert'!$N$17*(1-(M2161/'World Hubbert'!$N$18))*M2161,0)</f>
        <v>0</v>
      </c>
      <c r="O2161">
        <f t="shared" si="210"/>
        <v>0</v>
      </c>
      <c r="P2161">
        <f t="shared" si="211"/>
        <v>2100.9710439404557</v>
      </c>
      <c r="Q2161">
        <f t="shared" si="209"/>
        <v>2100</v>
      </c>
      <c r="R2161" s="25">
        <f t="shared" si="207"/>
        <v>0</v>
      </c>
      <c r="S2161" s="25">
        <f t="shared" si="208"/>
        <v>0</v>
      </c>
      <c r="W2161">
        <f>IF(AND(P2161&gt;='World Hubbert'!$N$9,P2160&lt;'World Hubbert'!$N$9),'Data 1'!M2161,0)</f>
        <v>0</v>
      </c>
      <c r="X2161">
        <f>IF(AND(P2161&gt;='World Hubbert'!$P$9,P2160&lt;'World Hubbert'!$P$9),'Data 1'!M2161,0)</f>
        <v>0</v>
      </c>
    </row>
    <row r="2162" spans="13:24">
      <c r="M2162">
        <f t="shared" si="206"/>
        <v>2159</v>
      </c>
      <c r="N2162">
        <f>MAX('World Hubbert'!$N$17*(1-(M2162/'World Hubbert'!$N$18))*M2162,0)</f>
        <v>0</v>
      </c>
      <c r="O2162">
        <f t="shared" si="210"/>
        <v>0</v>
      </c>
      <c r="P2162">
        <f t="shared" si="211"/>
        <v>2100.9710439404557</v>
      </c>
      <c r="Q2162">
        <f t="shared" si="209"/>
        <v>2100</v>
      </c>
      <c r="R2162" s="25">
        <f t="shared" si="207"/>
        <v>0</v>
      </c>
      <c r="S2162" s="25">
        <f t="shared" si="208"/>
        <v>0</v>
      </c>
      <c r="W2162">
        <f>IF(AND(P2162&gt;='World Hubbert'!$N$9,P2161&lt;'World Hubbert'!$N$9),'Data 1'!M2162,0)</f>
        <v>0</v>
      </c>
      <c r="X2162">
        <f>IF(AND(P2162&gt;='World Hubbert'!$P$9,P2161&lt;'World Hubbert'!$P$9),'Data 1'!M2162,0)</f>
        <v>0</v>
      </c>
    </row>
    <row r="2163" spans="13:24">
      <c r="M2163">
        <f t="shared" si="206"/>
        <v>2160</v>
      </c>
      <c r="N2163">
        <f>MAX('World Hubbert'!$N$17*(1-(M2163/'World Hubbert'!$N$18))*M2163,0)</f>
        <v>0</v>
      </c>
      <c r="O2163">
        <f t="shared" si="210"/>
        <v>0</v>
      </c>
      <c r="P2163">
        <f t="shared" si="211"/>
        <v>2100.9710439404557</v>
      </c>
      <c r="Q2163">
        <f t="shared" si="209"/>
        <v>2100</v>
      </c>
      <c r="R2163" s="25">
        <f t="shared" si="207"/>
        <v>0</v>
      </c>
      <c r="S2163" s="25">
        <f t="shared" si="208"/>
        <v>0</v>
      </c>
      <c r="W2163">
        <f>IF(AND(P2163&gt;='World Hubbert'!$N$9,P2162&lt;'World Hubbert'!$N$9),'Data 1'!M2163,0)</f>
        <v>0</v>
      </c>
      <c r="X2163">
        <f>IF(AND(P2163&gt;='World Hubbert'!$P$9,P2162&lt;'World Hubbert'!$P$9),'Data 1'!M2163,0)</f>
        <v>0</v>
      </c>
    </row>
    <row r="2164" spans="13:24">
      <c r="M2164">
        <f t="shared" si="206"/>
        <v>2161</v>
      </c>
      <c r="N2164">
        <f>MAX('World Hubbert'!$N$17*(1-(M2164/'World Hubbert'!$N$18))*M2164,0)</f>
        <v>0</v>
      </c>
      <c r="O2164">
        <f t="shared" si="210"/>
        <v>0</v>
      </c>
      <c r="P2164">
        <f t="shared" si="211"/>
        <v>2100.9710439404557</v>
      </c>
      <c r="Q2164">
        <f t="shared" si="209"/>
        <v>2100</v>
      </c>
      <c r="R2164" s="25">
        <f t="shared" si="207"/>
        <v>0</v>
      </c>
      <c r="S2164" s="25">
        <f t="shared" si="208"/>
        <v>0</v>
      </c>
      <c r="W2164">
        <f>IF(AND(P2164&gt;='World Hubbert'!$N$9,P2163&lt;'World Hubbert'!$N$9),'Data 1'!M2164,0)</f>
        <v>0</v>
      </c>
      <c r="X2164">
        <f>IF(AND(P2164&gt;='World Hubbert'!$P$9,P2163&lt;'World Hubbert'!$P$9),'Data 1'!M2164,0)</f>
        <v>0</v>
      </c>
    </row>
    <row r="2165" spans="13:24">
      <c r="M2165">
        <f t="shared" si="206"/>
        <v>2162</v>
      </c>
      <c r="N2165">
        <f>MAX('World Hubbert'!$N$17*(1-(M2165/'World Hubbert'!$N$18))*M2165,0)</f>
        <v>0</v>
      </c>
      <c r="O2165">
        <f t="shared" si="210"/>
        <v>0</v>
      </c>
      <c r="P2165">
        <f t="shared" si="211"/>
        <v>2100.9710439404557</v>
      </c>
      <c r="Q2165">
        <f t="shared" si="209"/>
        <v>2100</v>
      </c>
      <c r="R2165" s="25">
        <f t="shared" si="207"/>
        <v>0</v>
      </c>
      <c r="S2165" s="25">
        <f t="shared" si="208"/>
        <v>0</v>
      </c>
      <c r="W2165">
        <f>IF(AND(P2165&gt;='World Hubbert'!$N$9,P2164&lt;'World Hubbert'!$N$9),'Data 1'!M2165,0)</f>
        <v>0</v>
      </c>
      <c r="X2165">
        <f>IF(AND(P2165&gt;='World Hubbert'!$P$9,P2164&lt;'World Hubbert'!$P$9),'Data 1'!M2165,0)</f>
        <v>0</v>
      </c>
    </row>
    <row r="2166" spans="13:24">
      <c r="M2166">
        <f t="shared" si="206"/>
        <v>2163</v>
      </c>
      <c r="N2166">
        <f>MAX('World Hubbert'!$N$17*(1-(M2166/'World Hubbert'!$N$18))*M2166,0)</f>
        <v>0</v>
      </c>
      <c r="O2166">
        <f t="shared" si="210"/>
        <v>0</v>
      </c>
      <c r="P2166">
        <f t="shared" si="211"/>
        <v>2100.9710439404557</v>
      </c>
      <c r="Q2166">
        <f t="shared" si="209"/>
        <v>2100</v>
      </c>
      <c r="R2166" s="25">
        <f t="shared" si="207"/>
        <v>0</v>
      </c>
      <c r="S2166" s="25">
        <f t="shared" si="208"/>
        <v>0</v>
      </c>
      <c r="W2166">
        <f>IF(AND(P2166&gt;='World Hubbert'!$N$9,P2165&lt;'World Hubbert'!$N$9),'Data 1'!M2166,0)</f>
        <v>0</v>
      </c>
      <c r="X2166">
        <f>IF(AND(P2166&gt;='World Hubbert'!$P$9,P2165&lt;'World Hubbert'!$P$9),'Data 1'!M2166,0)</f>
        <v>0</v>
      </c>
    </row>
    <row r="2167" spans="13:24">
      <c r="M2167">
        <f t="shared" ref="M2167:M2230" si="212">M2166+1</f>
        <v>2164</v>
      </c>
      <c r="N2167">
        <f>MAX('World Hubbert'!$N$17*(1-(M2167/'World Hubbert'!$N$18))*M2167,0)</f>
        <v>0</v>
      </c>
      <c r="O2167">
        <f t="shared" si="210"/>
        <v>0</v>
      </c>
      <c r="P2167">
        <f t="shared" si="211"/>
        <v>2100.9710439404557</v>
      </c>
      <c r="Q2167">
        <f t="shared" si="209"/>
        <v>2100</v>
      </c>
      <c r="R2167" s="25">
        <f t="shared" ref="R2167:R2230" si="213">IF(N2167&gt;0,N2167*1000,0)</f>
        <v>0</v>
      </c>
      <c r="S2167" s="25">
        <f t="shared" ref="S2167:S2230" si="214">IF(R2167=$T$6,Q2167,0)</f>
        <v>0</v>
      </c>
      <c r="W2167">
        <f>IF(AND(P2167&gt;='World Hubbert'!$N$9,P2166&lt;'World Hubbert'!$N$9),'Data 1'!M2167,0)</f>
        <v>0</v>
      </c>
      <c r="X2167">
        <f>IF(AND(P2167&gt;='World Hubbert'!$P$9,P2166&lt;'World Hubbert'!$P$9),'Data 1'!M2167,0)</f>
        <v>0</v>
      </c>
    </row>
    <row r="2168" spans="13:24">
      <c r="M2168">
        <f t="shared" si="212"/>
        <v>2165</v>
      </c>
      <c r="N2168">
        <f>MAX('World Hubbert'!$N$17*(1-(M2168/'World Hubbert'!$N$18))*M2168,0)</f>
        <v>0</v>
      </c>
      <c r="O2168">
        <f t="shared" si="210"/>
        <v>0</v>
      </c>
      <c r="P2168">
        <f t="shared" si="211"/>
        <v>2100.9710439404557</v>
      </c>
      <c r="Q2168">
        <f t="shared" si="209"/>
        <v>2100</v>
      </c>
      <c r="R2168" s="25">
        <f t="shared" si="213"/>
        <v>0</v>
      </c>
      <c r="S2168" s="25">
        <f t="shared" si="214"/>
        <v>0</v>
      </c>
      <c r="W2168">
        <f>IF(AND(P2168&gt;='World Hubbert'!$N$9,P2167&lt;'World Hubbert'!$N$9),'Data 1'!M2168,0)</f>
        <v>0</v>
      </c>
      <c r="X2168">
        <f>IF(AND(P2168&gt;='World Hubbert'!$P$9,P2167&lt;'World Hubbert'!$P$9),'Data 1'!M2168,0)</f>
        <v>0</v>
      </c>
    </row>
    <row r="2169" spans="13:24">
      <c r="M2169">
        <f t="shared" si="212"/>
        <v>2166</v>
      </c>
      <c r="N2169">
        <f>MAX('World Hubbert'!$N$17*(1-(M2169/'World Hubbert'!$N$18))*M2169,0)</f>
        <v>0</v>
      </c>
      <c r="O2169">
        <f t="shared" si="210"/>
        <v>0</v>
      </c>
      <c r="P2169">
        <f t="shared" si="211"/>
        <v>2100.9710439404557</v>
      </c>
      <c r="Q2169">
        <f t="shared" si="209"/>
        <v>2100</v>
      </c>
      <c r="R2169" s="25">
        <f t="shared" si="213"/>
        <v>0</v>
      </c>
      <c r="S2169" s="25">
        <f t="shared" si="214"/>
        <v>0</v>
      </c>
      <c r="W2169">
        <f>IF(AND(P2169&gt;='World Hubbert'!$N$9,P2168&lt;'World Hubbert'!$N$9),'Data 1'!M2169,0)</f>
        <v>0</v>
      </c>
      <c r="X2169">
        <f>IF(AND(P2169&gt;='World Hubbert'!$P$9,P2168&lt;'World Hubbert'!$P$9),'Data 1'!M2169,0)</f>
        <v>0</v>
      </c>
    </row>
    <row r="2170" spans="13:24">
      <c r="M2170">
        <f t="shared" si="212"/>
        <v>2167</v>
      </c>
      <c r="N2170">
        <f>MAX('World Hubbert'!$N$17*(1-(M2170/'World Hubbert'!$N$18))*M2170,0)</f>
        <v>0</v>
      </c>
      <c r="O2170">
        <f t="shared" si="210"/>
        <v>0</v>
      </c>
      <c r="P2170">
        <f t="shared" si="211"/>
        <v>2100.9710439404557</v>
      </c>
      <c r="Q2170">
        <f t="shared" si="209"/>
        <v>2100</v>
      </c>
      <c r="R2170" s="25">
        <f t="shared" si="213"/>
        <v>0</v>
      </c>
      <c r="S2170" s="25">
        <f t="shared" si="214"/>
        <v>0</v>
      </c>
      <c r="W2170">
        <f>IF(AND(P2170&gt;='World Hubbert'!$N$9,P2169&lt;'World Hubbert'!$N$9),'Data 1'!M2170,0)</f>
        <v>0</v>
      </c>
      <c r="X2170">
        <f>IF(AND(P2170&gt;='World Hubbert'!$P$9,P2169&lt;'World Hubbert'!$P$9),'Data 1'!M2170,0)</f>
        <v>0</v>
      </c>
    </row>
    <row r="2171" spans="13:24">
      <c r="M2171">
        <f t="shared" si="212"/>
        <v>2168</v>
      </c>
      <c r="N2171">
        <f>MAX('World Hubbert'!$N$17*(1-(M2171/'World Hubbert'!$N$18))*M2171,0)</f>
        <v>0</v>
      </c>
      <c r="O2171">
        <f t="shared" si="210"/>
        <v>0</v>
      </c>
      <c r="P2171">
        <f t="shared" si="211"/>
        <v>2100.9710439404557</v>
      </c>
      <c r="Q2171">
        <f t="shared" si="209"/>
        <v>2100</v>
      </c>
      <c r="R2171" s="25">
        <f t="shared" si="213"/>
        <v>0</v>
      </c>
      <c r="S2171" s="25">
        <f t="shared" si="214"/>
        <v>0</v>
      </c>
      <c r="W2171">
        <f>IF(AND(P2171&gt;='World Hubbert'!$N$9,P2170&lt;'World Hubbert'!$N$9),'Data 1'!M2171,0)</f>
        <v>0</v>
      </c>
      <c r="X2171">
        <f>IF(AND(P2171&gt;='World Hubbert'!$P$9,P2170&lt;'World Hubbert'!$P$9),'Data 1'!M2171,0)</f>
        <v>0</v>
      </c>
    </row>
    <row r="2172" spans="13:24">
      <c r="M2172">
        <f t="shared" si="212"/>
        <v>2169</v>
      </c>
      <c r="N2172">
        <f>MAX('World Hubbert'!$N$17*(1-(M2172/'World Hubbert'!$N$18))*M2172,0)</f>
        <v>0</v>
      </c>
      <c r="O2172">
        <f t="shared" si="210"/>
        <v>0</v>
      </c>
      <c r="P2172">
        <f t="shared" si="211"/>
        <v>2100.9710439404557</v>
      </c>
      <c r="Q2172">
        <f t="shared" si="209"/>
        <v>2100</v>
      </c>
      <c r="R2172" s="25">
        <f t="shared" si="213"/>
        <v>0</v>
      </c>
      <c r="S2172" s="25">
        <f t="shared" si="214"/>
        <v>0</v>
      </c>
      <c r="W2172">
        <f>IF(AND(P2172&gt;='World Hubbert'!$N$9,P2171&lt;'World Hubbert'!$N$9),'Data 1'!M2172,0)</f>
        <v>0</v>
      </c>
      <c r="X2172">
        <f>IF(AND(P2172&gt;='World Hubbert'!$P$9,P2171&lt;'World Hubbert'!$P$9),'Data 1'!M2172,0)</f>
        <v>0</v>
      </c>
    </row>
    <row r="2173" spans="13:24">
      <c r="M2173">
        <f t="shared" si="212"/>
        <v>2170</v>
      </c>
      <c r="N2173">
        <f>MAX('World Hubbert'!$N$17*(1-(M2173/'World Hubbert'!$N$18))*M2173,0)</f>
        <v>0</v>
      </c>
      <c r="O2173">
        <f t="shared" si="210"/>
        <v>0</v>
      </c>
      <c r="P2173">
        <f t="shared" si="211"/>
        <v>2100.9710439404557</v>
      </c>
      <c r="Q2173">
        <f t="shared" si="209"/>
        <v>2100</v>
      </c>
      <c r="R2173" s="25">
        <f t="shared" si="213"/>
        <v>0</v>
      </c>
      <c r="S2173" s="25">
        <f t="shared" si="214"/>
        <v>0</v>
      </c>
      <c r="W2173">
        <f>IF(AND(P2173&gt;='World Hubbert'!$N$9,P2172&lt;'World Hubbert'!$N$9),'Data 1'!M2173,0)</f>
        <v>0</v>
      </c>
      <c r="X2173">
        <f>IF(AND(P2173&gt;='World Hubbert'!$P$9,P2172&lt;'World Hubbert'!$P$9),'Data 1'!M2173,0)</f>
        <v>0</v>
      </c>
    </row>
    <row r="2174" spans="13:24">
      <c r="M2174">
        <f t="shared" si="212"/>
        <v>2171</v>
      </c>
      <c r="N2174">
        <f>MAX('World Hubbert'!$N$17*(1-(M2174/'World Hubbert'!$N$18))*M2174,0)</f>
        <v>0</v>
      </c>
      <c r="O2174">
        <f t="shared" si="210"/>
        <v>0</v>
      </c>
      <c r="P2174">
        <f t="shared" si="211"/>
        <v>2100.9710439404557</v>
      </c>
      <c r="Q2174">
        <f t="shared" si="209"/>
        <v>2100</v>
      </c>
      <c r="R2174" s="25">
        <f t="shared" si="213"/>
        <v>0</v>
      </c>
      <c r="S2174" s="25">
        <f t="shared" si="214"/>
        <v>0</v>
      </c>
      <c r="W2174">
        <f>IF(AND(P2174&gt;='World Hubbert'!$N$9,P2173&lt;'World Hubbert'!$N$9),'Data 1'!M2174,0)</f>
        <v>0</v>
      </c>
      <c r="X2174">
        <f>IF(AND(P2174&gt;='World Hubbert'!$P$9,P2173&lt;'World Hubbert'!$P$9),'Data 1'!M2174,0)</f>
        <v>0</v>
      </c>
    </row>
    <row r="2175" spans="13:24">
      <c r="M2175">
        <f t="shared" si="212"/>
        <v>2172</v>
      </c>
      <c r="N2175">
        <f>MAX('World Hubbert'!$N$17*(1-(M2175/'World Hubbert'!$N$18))*M2175,0)</f>
        <v>0</v>
      </c>
      <c r="O2175">
        <f t="shared" si="210"/>
        <v>0</v>
      </c>
      <c r="P2175">
        <f t="shared" si="211"/>
        <v>2100.9710439404557</v>
      </c>
      <c r="Q2175">
        <f t="shared" si="209"/>
        <v>2100</v>
      </c>
      <c r="R2175" s="25">
        <f t="shared" si="213"/>
        <v>0</v>
      </c>
      <c r="S2175" s="25">
        <f t="shared" si="214"/>
        <v>0</v>
      </c>
      <c r="W2175">
        <f>IF(AND(P2175&gt;='World Hubbert'!$N$9,P2174&lt;'World Hubbert'!$N$9),'Data 1'!M2175,0)</f>
        <v>0</v>
      </c>
      <c r="X2175">
        <f>IF(AND(P2175&gt;='World Hubbert'!$P$9,P2174&lt;'World Hubbert'!$P$9),'Data 1'!M2175,0)</f>
        <v>0</v>
      </c>
    </row>
    <row r="2176" spans="13:24">
      <c r="M2176">
        <f t="shared" si="212"/>
        <v>2173</v>
      </c>
      <c r="N2176">
        <f>MAX('World Hubbert'!$N$17*(1-(M2176/'World Hubbert'!$N$18))*M2176,0)</f>
        <v>0</v>
      </c>
      <c r="O2176">
        <f t="shared" si="210"/>
        <v>0</v>
      </c>
      <c r="P2176">
        <f t="shared" si="211"/>
        <v>2100.9710439404557</v>
      </c>
      <c r="Q2176">
        <f t="shared" si="209"/>
        <v>2100</v>
      </c>
      <c r="R2176" s="25">
        <f t="shared" si="213"/>
        <v>0</v>
      </c>
      <c r="S2176" s="25">
        <f t="shared" si="214"/>
        <v>0</v>
      </c>
      <c r="W2176">
        <f>IF(AND(P2176&gt;='World Hubbert'!$N$9,P2175&lt;'World Hubbert'!$N$9),'Data 1'!M2176,0)</f>
        <v>0</v>
      </c>
      <c r="X2176">
        <f>IF(AND(P2176&gt;='World Hubbert'!$P$9,P2175&lt;'World Hubbert'!$P$9),'Data 1'!M2176,0)</f>
        <v>0</v>
      </c>
    </row>
    <row r="2177" spans="13:24">
      <c r="M2177">
        <f t="shared" si="212"/>
        <v>2174</v>
      </c>
      <c r="N2177">
        <f>MAX('World Hubbert'!$N$17*(1-(M2177/'World Hubbert'!$N$18))*M2177,0)</f>
        <v>0</v>
      </c>
      <c r="O2177">
        <f t="shared" si="210"/>
        <v>0</v>
      </c>
      <c r="P2177">
        <f t="shared" si="211"/>
        <v>2100.9710439404557</v>
      </c>
      <c r="Q2177">
        <f t="shared" si="209"/>
        <v>2100</v>
      </c>
      <c r="R2177" s="25">
        <f t="shared" si="213"/>
        <v>0</v>
      </c>
      <c r="S2177" s="25">
        <f t="shared" si="214"/>
        <v>0</v>
      </c>
      <c r="W2177">
        <f>IF(AND(P2177&gt;='World Hubbert'!$N$9,P2176&lt;'World Hubbert'!$N$9),'Data 1'!M2177,0)</f>
        <v>0</v>
      </c>
      <c r="X2177">
        <f>IF(AND(P2177&gt;='World Hubbert'!$P$9,P2176&lt;'World Hubbert'!$P$9),'Data 1'!M2177,0)</f>
        <v>0</v>
      </c>
    </row>
    <row r="2178" spans="13:24">
      <c r="M2178">
        <f t="shared" si="212"/>
        <v>2175</v>
      </c>
      <c r="N2178">
        <f>MAX('World Hubbert'!$N$17*(1-(M2178/'World Hubbert'!$N$18))*M2178,0)</f>
        <v>0</v>
      </c>
      <c r="O2178">
        <f t="shared" si="210"/>
        <v>0</v>
      </c>
      <c r="P2178">
        <f t="shared" si="211"/>
        <v>2100.9710439404557</v>
      </c>
      <c r="Q2178">
        <f t="shared" si="209"/>
        <v>2100</v>
      </c>
      <c r="R2178" s="25">
        <f t="shared" si="213"/>
        <v>0</v>
      </c>
      <c r="S2178" s="25">
        <f t="shared" si="214"/>
        <v>0</v>
      </c>
      <c r="W2178">
        <f>IF(AND(P2178&gt;='World Hubbert'!$N$9,P2177&lt;'World Hubbert'!$N$9),'Data 1'!M2178,0)</f>
        <v>0</v>
      </c>
      <c r="X2178">
        <f>IF(AND(P2178&gt;='World Hubbert'!$P$9,P2177&lt;'World Hubbert'!$P$9),'Data 1'!M2178,0)</f>
        <v>0</v>
      </c>
    </row>
    <row r="2179" spans="13:24">
      <c r="M2179">
        <f t="shared" si="212"/>
        <v>2176</v>
      </c>
      <c r="N2179">
        <f>MAX('World Hubbert'!$N$17*(1-(M2179/'World Hubbert'!$N$18))*M2179,0)</f>
        <v>0</v>
      </c>
      <c r="O2179">
        <f t="shared" si="210"/>
        <v>0</v>
      </c>
      <c r="P2179">
        <f t="shared" si="211"/>
        <v>2100.9710439404557</v>
      </c>
      <c r="Q2179">
        <f t="shared" si="209"/>
        <v>2100</v>
      </c>
      <c r="R2179" s="25">
        <f t="shared" si="213"/>
        <v>0</v>
      </c>
      <c r="S2179" s="25">
        <f t="shared" si="214"/>
        <v>0</v>
      </c>
      <c r="W2179">
        <f>IF(AND(P2179&gt;='World Hubbert'!$N$9,P2178&lt;'World Hubbert'!$N$9),'Data 1'!M2179,0)</f>
        <v>0</v>
      </c>
      <c r="X2179">
        <f>IF(AND(P2179&gt;='World Hubbert'!$P$9,P2178&lt;'World Hubbert'!$P$9),'Data 1'!M2179,0)</f>
        <v>0</v>
      </c>
    </row>
    <row r="2180" spans="13:24">
      <c r="M2180">
        <f t="shared" si="212"/>
        <v>2177</v>
      </c>
      <c r="N2180">
        <f>MAX('World Hubbert'!$N$17*(1-(M2180/'World Hubbert'!$N$18))*M2180,0)</f>
        <v>0</v>
      </c>
      <c r="O2180">
        <f t="shared" si="210"/>
        <v>0</v>
      </c>
      <c r="P2180">
        <f t="shared" si="211"/>
        <v>2100.9710439404557</v>
      </c>
      <c r="Q2180">
        <f t="shared" si="209"/>
        <v>2100</v>
      </c>
      <c r="R2180" s="25">
        <f t="shared" si="213"/>
        <v>0</v>
      </c>
      <c r="S2180" s="25">
        <f t="shared" si="214"/>
        <v>0</v>
      </c>
      <c r="W2180">
        <f>IF(AND(P2180&gt;='World Hubbert'!$N$9,P2179&lt;'World Hubbert'!$N$9),'Data 1'!M2180,0)</f>
        <v>0</v>
      </c>
      <c r="X2180">
        <f>IF(AND(P2180&gt;='World Hubbert'!$P$9,P2179&lt;'World Hubbert'!$P$9),'Data 1'!M2180,0)</f>
        <v>0</v>
      </c>
    </row>
    <row r="2181" spans="13:24">
      <c r="M2181">
        <f t="shared" si="212"/>
        <v>2178</v>
      </c>
      <c r="N2181">
        <f>MAX('World Hubbert'!$N$17*(1-(M2181/'World Hubbert'!$N$18))*M2181,0)</f>
        <v>0</v>
      </c>
      <c r="O2181">
        <f t="shared" si="210"/>
        <v>0</v>
      </c>
      <c r="P2181">
        <f t="shared" si="211"/>
        <v>2100.9710439404557</v>
      </c>
      <c r="Q2181">
        <f t="shared" ref="Q2181:Q2244" si="215">INT(P2181)</f>
        <v>2100</v>
      </c>
      <c r="R2181" s="25">
        <f t="shared" si="213"/>
        <v>0</v>
      </c>
      <c r="S2181" s="25">
        <f t="shared" si="214"/>
        <v>0</v>
      </c>
      <c r="W2181">
        <f>IF(AND(P2181&gt;='World Hubbert'!$N$9,P2180&lt;'World Hubbert'!$N$9),'Data 1'!M2181,0)</f>
        <v>0</v>
      </c>
      <c r="X2181">
        <f>IF(AND(P2181&gt;='World Hubbert'!$P$9,P2180&lt;'World Hubbert'!$P$9),'Data 1'!M2181,0)</f>
        <v>0</v>
      </c>
    </row>
    <row r="2182" spans="13:24">
      <c r="M2182">
        <f t="shared" si="212"/>
        <v>2179</v>
      </c>
      <c r="N2182">
        <f>MAX('World Hubbert'!$N$17*(1-(M2182/'World Hubbert'!$N$18))*M2182,0)</f>
        <v>0</v>
      </c>
      <c r="O2182">
        <f t="shared" si="210"/>
        <v>0</v>
      </c>
      <c r="P2182">
        <f t="shared" si="211"/>
        <v>2100.9710439404557</v>
      </c>
      <c r="Q2182">
        <f t="shared" si="215"/>
        <v>2100</v>
      </c>
      <c r="R2182" s="25">
        <f t="shared" si="213"/>
        <v>0</v>
      </c>
      <c r="S2182" s="25">
        <f t="shared" si="214"/>
        <v>0</v>
      </c>
      <c r="W2182">
        <f>IF(AND(P2182&gt;='World Hubbert'!$N$9,P2181&lt;'World Hubbert'!$N$9),'Data 1'!M2182,0)</f>
        <v>0</v>
      </c>
      <c r="X2182">
        <f>IF(AND(P2182&gt;='World Hubbert'!$P$9,P2181&lt;'World Hubbert'!$P$9),'Data 1'!M2182,0)</f>
        <v>0</v>
      </c>
    </row>
    <row r="2183" spans="13:24">
      <c r="M2183">
        <f t="shared" si="212"/>
        <v>2180</v>
      </c>
      <c r="N2183">
        <f>MAX('World Hubbert'!$N$17*(1-(M2183/'World Hubbert'!$N$18))*M2183,0)</f>
        <v>0</v>
      </c>
      <c r="O2183">
        <f t="shared" si="210"/>
        <v>0</v>
      </c>
      <c r="P2183">
        <f t="shared" si="211"/>
        <v>2100.9710439404557</v>
      </c>
      <c r="Q2183">
        <f t="shared" si="215"/>
        <v>2100</v>
      </c>
      <c r="R2183" s="25">
        <f t="shared" si="213"/>
        <v>0</v>
      </c>
      <c r="S2183" s="25">
        <f t="shared" si="214"/>
        <v>0</v>
      </c>
      <c r="W2183">
        <f>IF(AND(P2183&gt;='World Hubbert'!$N$9,P2182&lt;'World Hubbert'!$N$9),'Data 1'!M2183,0)</f>
        <v>0</v>
      </c>
      <c r="X2183">
        <f>IF(AND(P2183&gt;='World Hubbert'!$P$9,P2182&lt;'World Hubbert'!$P$9),'Data 1'!M2183,0)</f>
        <v>0</v>
      </c>
    </row>
    <row r="2184" spans="13:24">
      <c r="M2184">
        <f t="shared" si="212"/>
        <v>2181</v>
      </c>
      <c r="N2184">
        <f>MAX('World Hubbert'!$N$17*(1-(M2184/'World Hubbert'!$N$18))*M2184,0)</f>
        <v>0</v>
      </c>
      <c r="O2184">
        <f t="shared" si="210"/>
        <v>0</v>
      </c>
      <c r="P2184">
        <f t="shared" si="211"/>
        <v>2100.9710439404557</v>
      </c>
      <c r="Q2184">
        <f t="shared" si="215"/>
        <v>2100</v>
      </c>
      <c r="R2184" s="25">
        <f t="shared" si="213"/>
        <v>0</v>
      </c>
      <c r="S2184" s="25">
        <f t="shared" si="214"/>
        <v>0</v>
      </c>
      <c r="W2184">
        <f>IF(AND(P2184&gt;='World Hubbert'!$N$9,P2183&lt;'World Hubbert'!$N$9),'Data 1'!M2184,0)</f>
        <v>0</v>
      </c>
      <c r="X2184">
        <f>IF(AND(P2184&gt;='World Hubbert'!$P$9,P2183&lt;'World Hubbert'!$P$9),'Data 1'!M2184,0)</f>
        <v>0</v>
      </c>
    </row>
    <row r="2185" spans="13:24">
      <c r="M2185">
        <f t="shared" si="212"/>
        <v>2182</v>
      </c>
      <c r="N2185">
        <f>MAX('World Hubbert'!$N$17*(1-(M2185/'World Hubbert'!$N$18))*M2185,0)</f>
        <v>0</v>
      </c>
      <c r="O2185">
        <f t="shared" si="210"/>
        <v>0</v>
      </c>
      <c r="P2185">
        <f t="shared" si="211"/>
        <v>2100.9710439404557</v>
      </c>
      <c r="Q2185">
        <f t="shared" si="215"/>
        <v>2100</v>
      </c>
      <c r="R2185" s="25">
        <f t="shared" si="213"/>
        <v>0</v>
      </c>
      <c r="S2185" s="25">
        <f t="shared" si="214"/>
        <v>0</v>
      </c>
      <c r="W2185">
        <f>IF(AND(P2185&gt;='World Hubbert'!$N$9,P2184&lt;'World Hubbert'!$N$9),'Data 1'!M2185,0)</f>
        <v>0</v>
      </c>
      <c r="X2185">
        <f>IF(AND(P2185&gt;='World Hubbert'!$P$9,P2184&lt;'World Hubbert'!$P$9),'Data 1'!M2185,0)</f>
        <v>0</v>
      </c>
    </row>
    <row r="2186" spans="13:24">
      <c r="M2186">
        <f t="shared" si="212"/>
        <v>2183</v>
      </c>
      <c r="N2186">
        <f>MAX('World Hubbert'!$N$17*(1-(M2186/'World Hubbert'!$N$18))*M2186,0)</f>
        <v>0</v>
      </c>
      <c r="O2186">
        <f t="shared" si="210"/>
        <v>0</v>
      </c>
      <c r="P2186">
        <f t="shared" si="211"/>
        <v>2100.9710439404557</v>
      </c>
      <c r="Q2186">
        <f t="shared" si="215"/>
        <v>2100</v>
      </c>
      <c r="R2186" s="25">
        <f t="shared" si="213"/>
        <v>0</v>
      </c>
      <c r="S2186" s="25">
        <f t="shared" si="214"/>
        <v>0</v>
      </c>
      <c r="W2186">
        <f>IF(AND(P2186&gt;='World Hubbert'!$N$9,P2185&lt;'World Hubbert'!$N$9),'Data 1'!M2186,0)</f>
        <v>0</v>
      </c>
      <c r="X2186">
        <f>IF(AND(P2186&gt;='World Hubbert'!$P$9,P2185&lt;'World Hubbert'!$P$9),'Data 1'!M2186,0)</f>
        <v>0</v>
      </c>
    </row>
    <row r="2187" spans="13:24">
      <c r="M2187">
        <f t="shared" si="212"/>
        <v>2184</v>
      </c>
      <c r="N2187">
        <f>MAX('World Hubbert'!$N$17*(1-(M2187/'World Hubbert'!$N$18))*M2187,0)</f>
        <v>0</v>
      </c>
      <c r="O2187">
        <f t="shared" si="210"/>
        <v>0</v>
      </c>
      <c r="P2187">
        <f t="shared" si="211"/>
        <v>2100.9710439404557</v>
      </c>
      <c r="Q2187">
        <f t="shared" si="215"/>
        <v>2100</v>
      </c>
      <c r="R2187" s="25">
        <f t="shared" si="213"/>
        <v>0</v>
      </c>
      <c r="S2187" s="25">
        <f t="shared" si="214"/>
        <v>0</v>
      </c>
      <c r="W2187">
        <f>IF(AND(P2187&gt;='World Hubbert'!$N$9,P2186&lt;'World Hubbert'!$N$9),'Data 1'!M2187,0)</f>
        <v>0</v>
      </c>
      <c r="X2187">
        <f>IF(AND(P2187&gt;='World Hubbert'!$P$9,P2186&lt;'World Hubbert'!$P$9),'Data 1'!M2187,0)</f>
        <v>0</v>
      </c>
    </row>
    <row r="2188" spans="13:24">
      <c r="M2188">
        <f t="shared" si="212"/>
        <v>2185</v>
      </c>
      <c r="N2188">
        <f>MAX('World Hubbert'!$N$17*(1-(M2188/'World Hubbert'!$N$18))*M2188,0)</f>
        <v>0</v>
      </c>
      <c r="O2188">
        <f t="shared" si="210"/>
        <v>0</v>
      </c>
      <c r="P2188">
        <f t="shared" si="211"/>
        <v>2100.9710439404557</v>
      </c>
      <c r="Q2188">
        <f t="shared" si="215"/>
        <v>2100</v>
      </c>
      <c r="R2188" s="25">
        <f t="shared" si="213"/>
        <v>0</v>
      </c>
      <c r="S2188" s="25">
        <f t="shared" si="214"/>
        <v>0</v>
      </c>
      <c r="W2188">
        <f>IF(AND(P2188&gt;='World Hubbert'!$N$9,P2187&lt;'World Hubbert'!$N$9),'Data 1'!M2188,0)</f>
        <v>0</v>
      </c>
      <c r="X2188">
        <f>IF(AND(P2188&gt;='World Hubbert'!$P$9,P2187&lt;'World Hubbert'!$P$9),'Data 1'!M2188,0)</f>
        <v>0</v>
      </c>
    </row>
    <row r="2189" spans="13:24">
      <c r="M2189">
        <f t="shared" si="212"/>
        <v>2186</v>
      </c>
      <c r="N2189">
        <f>MAX('World Hubbert'!$N$17*(1-(M2189/'World Hubbert'!$N$18))*M2189,0)</f>
        <v>0</v>
      </c>
      <c r="O2189">
        <f t="shared" si="210"/>
        <v>0</v>
      </c>
      <c r="P2189">
        <f t="shared" si="211"/>
        <v>2100.9710439404557</v>
      </c>
      <c r="Q2189">
        <f t="shared" si="215"/>
        <v>2100</v>
      </c>
      <c r="R2189" s="25">
        <f t="shared" si="213"/>
        <v>0</v>
      </c>
      <c r="S2189" s="25">
        <f t="shared" si="214"/>
        <v>0</v>
      </c>
      <c r="W2189">
        <f>IF(AND(P2189&gt;='World Hubbert'!$N$9,P2188&lt;'World Hubbert'!$N$9),'Data 1'!M2189,0)</f>
        <v>0</v>
      </c>
      <c r="X2189">
        <f>IF(AND(P2189&gt;='World Hubbert'!$P$9,P2188&lt;'World Hubbert'!$P$9),'Data 1'!M2189,0)</f>
        <v>0</v>
      </c>
    </row>
    <row r="2190" spans="13:24">
      <c r="M2190">
        <f t="shared" si="212"/>
        <v>2187</v>
      </c>
      <c r="N2190">
        <f>MAX('World Hubbert'!$N$17*(1-(M2190/'World Hubbert'!$N$18))*M2190,0)</f>
        <v>0</v>
      </c>
      <c r="O2190">
        <f t="shared" si="210"/>
        <v>0</v>
      </c>
      <c r="P2190">
        <f t="shared" si="211"/>
        <v>2100.9710439404557</v>
      </c>
      <c r="Q2190">
        <f t="shared" si="215"/>
        <v>2100</v>
      </c>
      <c r="R2190" s="25">
        <f t="shared" si="213"/>
        <v>0</v>
      </c>
      <c r="S2190" s="25">
        <f t="shared" si="214"/>
        <v>0</v>
      </c>
      <c r="W2190">
        <f>IF(AND(P2190&gt;='World Hubbert'!$N$9,P2189&lt;'World Hubbert'!$N$9),'Data 1'!M2190,0)</f>
        <v>0</v>
      </c>
      <c r="X2190">
        <f>IF(AND(P2190&gt;='World Hubbert'!$P$9,P2189&lt;'World Hubbert'!$P$9),'Data 1'!M2190,0)</f>
        <v>0</v>
      </c>
    </row>
    <row r="2191" spans="13:24">
      <c r="M2191">
        <f t="shared" si="212"/>
        <v>2188</v>
      </c>
      <c r="N2191">
        <f>MAX('World Hubbert'!$N$17*(1-(M2191/'World Hubbert'!$N$18))*M2191,0)</f>
        <v>0</v>
      </c>
      <c r="O2191">
        <f t="shared" si="210"/>
        <v>0</v>
      </c>
      <c r="P2191">
        <f t="shared" si="211"/>
        <v>2100.9710439404557</v>
      </c>
      <c r="Q2191">
        <f t="shared" si="215"/>
        <v>2100</v>
      </c>
      <c r="R2191" s="25">
        <f t="shared" si="213"/>
        <v>0</v>
      </c>
      <c r="S2191" s="25">
        <f t="shared" si="214"/>
        <v>0</v>
      </c>
      <c r="W2191">
        <f>IF(AND(P2191&gt;='World Hubbert'!$N$9,P2190&lt;'World Hubbert'!$N$9),'Data 1'!M2191,0)</f>
        <v>0</v>
      </c>
      <c r="X2191">
        <f>IF(AND(P2191&gt;='World Hubbert'!$P$9,P2190&lt;'World Hubbert'!$P$9),'Data 1'!M2191,0)</f>
        <v>0</v>
      </c>
    </row>
    <row r="2192" spans="13:24">
      <c r="M2192">
        <f t="shared" si="212"/>
        <v>2189</v>
      </c>
      <c r="N2192">
        <f>MAX('World Hubbert'!$N$17*(1-(M2192/'World Hubbert'!$N$18))*M2192,0)</f>
        <v>0</v>
      </c>
      <c r="O2192">
        <f t="shared" si="210"/>
        <v>0</v>
      </c>
      <c r="P2192">
        <f t="shared" si="211"/>
        <v>2100.9710439404557</v>
      </c>
      <c r="Q2192">
        <f t="shared" si="215"/>
        <v>2100</v>
      </c>
      <c r="R2192" s="25">
        <f t="shared" si="213"/>
        <v>0</v>
      </c>
      <c r="S2192" s="25">
        <f t="shared" si="214"/>
        <v>0</v>
      </c>
      <c r="W2192">
        <f>IF(AND(P2192&gt;='World Hubbert'!$N$9,P2191&lt;'World Hubbert'!$N$9),'Data 1'!M2192,0)</f>
        <v>0</v>
      </c>
      <c r="X2192">
        <f>IF(AND(P2192&gt;='World Hubbert'!$P$9,P2191&lt;'World Hubbert'!$P$9),'Data 1'!M2192,0)</f>
        <v>0</v>
      </c>
    </row>
    <row r="2193" spans="13:24">
      <c r="M2193">
        <f t="shared" si="212"/>
        <v>2190</v>
      </c>
      <c r="N2193">
        <f>MAX('World Hubbert'!$N$17*(1-(M2193/'World Hubbert'!$N$18))*M2193,0)</f>
        <v>0</v>
      </c>
      <c r="O2193">
        <f t="shared" si="210"/>
        <v>0</v>
      </c>
      <c r="P2193">
        <f t="shared" si="211"/>
        <v>2100.9710439404557</v>
      </c>
      <c r="Q2193">
        <f t="shared" si="215"/>
        <v>2100</v>
      </c>
      <c r="R2193" s="25">
        <f t="shared" si="213"/>
        <v>0</v>
      </c>
      <c r="S2193" s="25">
        <f t="shared" si="214"/>
        <v>0</v>
      </c>
      <c r="W2193">
        <f>IF(AND(P2193&gt;='World Hubbert'!$N$9,P2192&lt;'World Hubbert'!$N$9),'Data 1'!M2193,0)</f>
        <v>0</v>
      </c>
      <c r="X2193">
        <f>IF(AND(P2193&gt;='World Hubbert'!$P$9,P2192&lt;'World Hubbert'!$P$9),'Data 1'!M2193,0)</f>
        <v>0</v>
      </c>
    </row>
    <row r="2194" spans="13:24">
      <c r="M2194">
        <f t="shared" si="212"/>
        <v>2191</v>
      </c>
      <c r="N2194">
        <f>MAX('World Hubbert'!$N$17*(1-(M2194/'World Hubbert'!$N$18))*M2194,0)</f>
        <v>0</v>
      </c>
      <c r="O2194">
        <f t="shared" si="210"/>
        <v>0</v>
      </c>
      <c r="P2194">
        <f t="shared" si="211"/>
        <v>2100.9710439404557</v>
      </c>
      <c r="Q2194">
        <f t="shared" si="215"/>
        <v>2100</v>
      </c>
      <c r="R2194" s="25">
        <f t="shared" si="213"/>
        <v>0</v>
      </c>
      <c r="S2194" s="25">
        <f t="shared" si="214"/>
        <v>0</v>
      </c>
      <c r="W2194">
        <f>IF(AND(P2194&gt;='World Hubbert'!$N$9,P2193&lt;'World Hubbert'!$N$9),'Data 1'!M2194,0)</f>
        <v>0</v>
      </c>
      <c r="X2194">
        <f>IF(AND(P2194&gt;='World Hubbert'!$P$9,P2193&lt;'World Hubbert'!$P$9),'Data 1'!M2194,0)</f>
        <v>0</v>
      </c>
    </row>
    <row r="2195" spans="13:24">
      <c r="M2195">
        <f t="shared" si="212"/>
        <v>2192</v>
      </c>
      <c r="N2195">
        <f>MAX('World Hubbert'!$N$17*(1-(M2195/'World Hubbert'!$N$18))*M2195,0)</f>
        <v>0</v>
      </c>
      <c r="O2195">
        <f t="shared" si="210"/>
        <v>0</v>
      </c>
      <c r="P2195">
        <f t="shared" si="211"/>
        <v>2100.9710439404557</v>
      </c>
      <c r="Q2195">
        <f t="shared" si="215"/>
        <v>2100</v>
      </c>
      <c r="R2195" s="25">
        <f t="shared" si="213"/>
        <v>0</v>
      </c>
      <c r="S2195" s="25">
        <f t="shared" si="214"/>
        <v>0</v>
      </c>
      <c r="W2195">
        <f>IF(AND(P2195&gt;='World Hubbert'!$N$9,P2194&lt;'World Hubbert'!$N$9),'Data 1'!M2195,0)</f>
        <v>0</v>
      </c>
      <c r="X2195">
        <f>IF(AND(P2195&gt;='World Hubbert'!$P$9,P2194&lt;'World Hubbert'!$P$9),'Data 1'!M2195,0)</f>
        <v>0</v>
      </c>
    </row>
    <row r="2196" spans="13:24">
      <c r="M2196">
        <f t="shared" si="212"/>
        <v>2193</v>
      </c>
      <c r="N2196">
        <f>MAX('World Hubbert'!$N$17*(1-(M2196/'World Hubbert'!$N$18))*M2196,0)</f>
        <v>0</v>
      </c>
      <c r="O2196">
        <f t="shared" si="210"/>
        <v>0</v>
      </c>
      <c r="P2196">
        <f t="shared" si="211"/>
        <v>2100.9710439404557</v>
      </c>
      <c r="Q2196">
        <f t="shared" si="215"/>
        <v>2100</v>
      </c>
      <c r="R2196" s="25">
        <f t="shared" si="213"/>
        <v>0</v>
      </c>
      <c r="S2196" s="25">
        <f t="shared" si="214"/>
        <v>0</v>
      </c>
      <c r="W2196">
        <f>IF(AND(P2196&gt;='World Hubbert'!$N$9,P2195&lt;'World Hubbert'!$N$9),'Data 1'!M2196,0)</f>
        <v>0</v>
      </c>
      <c r="X2196">
        <f>IF(AND(P2196&gt;='World Hubbert'!$P$9,P2195&lt;'World Hubbert'!$P$9),'Data 1'!M2196,0)</f>
        <v>0</v>
      </c>
    </row>
    <row r="2197" spans="13:24">
      <c r="M2197">
        <f t="shared" si="212"/>
        <v>2194</v>
      </c>
      <c r="N2197">
        <f>MAX('World Hubbert'!$N$17*(1-(M2197/'World Hubbert'!$N$18))*M2197,0)</f>
        <v>0</v>
      </c>
      <c r="O2197">
        <f t="shared" ref="O2197:O2260" si="216">IF(N2197&gt;0,1/N2197,0)</f>
        <v>0</v>
      </c>
      <c r="P2197">
        <f t="shared" ref="P2197:P2260" si="217">P2196+O2197</f>
        <v>2100.9710439404557</v>
      </c>
      <c r="Q2197">
        <f t="shared" si="215"/>
        <v>2100</v>
      </c>
      <c r="R2197" s="25">
        <f t="shared" si="213"/>
        <v>0</v>
      </c>
      <c r="S2197" s="25">
        <f t="shared" si="214"/>
        <v>0</v>
      </c>
      <c r="W2197">
        <f>IF(AND(P2197&gt;='World Hubbert'!$N$9,P2196&lt;'World Hubbert'!$N$9),'Data 1'!M2197,0)</f>
        <v>0</v>
      </c>
      <c r="X2197">
        <f>IF(AND(P2197&gt;='World Hubbert'!$P$9,P2196&lt;'World Hubbert'!$P$9),'Data 1'!M2197,0)</f>
        <v>0</v>
      </c>
    </row>
    <row r="2198" spans="13:24">
      <c r="M2198">
        <f t="shared" si="212"/>
        <v>2195</v>
      </c>
      <c r="N2198">
        <f>MAX('World Hubbert'!$N$17*(1-(M2198/'World Hubbert'!$N$18))*M2198,0)</f>
        <v>0</v>
      </c>
      <c r="O2198">
        <f t="shared" si="216"/>
        <v>0</v>
      </c>
      <c r="P2198">
        <f t="shared" si="217"/>
        <v>2100.9710439404557</v>
      </c>
      <c r="Q2198">
        <f t="shared" si="215"/>
        <v>2100</v>
      </c>
      <c r="R2198" s="25">
        <f t="shared" si="213"/>
        <v>0</v>
      </c>
      <c r="S2198" s="25">
        <f t="shared" si="214"/>
        <v>0</v>
      </c>
      <c r="W2198">
        <f>IF(AND(P2198&gt;='World Hubbert'!$N$9,P2197&lt;'World Hubbert'!$N$9),'Data 1'!M2198,0)</f>
        <v>0</v>
      </c>
      <c r="X2198">
        <f>IF(AND(P2198&gt;='World Hubbert'!$P$9,P2197&lt;'World Hubbert'!$P$9),'Data 1'!M2198,0)</f>
        <v>0</v>
      </c>
    </row>
    <row r="2199" spans="13:24">
      <c r="M2199">
        <f t="shared" si="212"/>
        <v>2196</v>
      </c>
      <c r="N2199">
        <f>MAX('World Hubbert'!$N$17*(1-(M2199/'World Hubbert'!$N$18))*M2199,0)</f>
        <v>0</v>
      </c>
      <c r="O2199">
        <f t="shared" si="216"/>
        <v>0</v>
      </c>
      <c r="P2199">
        <f t="shared" si="217"/>
        <v>2100.9710439404557</v>
      </c>
      <c r="Q2199">
        <f t="shared" si="215"/>
        <v>2100</v>
      </c>
      <c r="R2199" s="25">
        <f t="shared" si="213"/>
        <v>0</v>
      </c>
      <c r="S2199" s="25">
        <f t="shared" si="214"/>
        <v>0</v>
      </c>
      <c r="W2199">
        <f>IF(AND(P2199&gt;='World Hubbert'!$N$9,P2198&lt;'World Hubbert'!$N$9),'Data 1'!M2199,0)</f>
        <v>0</v>
      </c>
      <c r="X2199">
        <f>IF(AND(P2199&gt;='World Hubbert'!$P$9,P2198&lt;'World Hubbert'!$P$9),'Data 1'!M2199,0)</f>
        <v>0</v>
      </c>
    </row>
    <row r="2200" spans="13:24">
      <c r="M2200">
        <f t="shared" si="212"/>
        <v>2197</v>
      </c>
      <c r="N2200">
        <f>MAX('World Hubbert'!$N$17*(1-(M2200/'World Hubbert'!$N$18))*M2200,0)</f>
        <v>0</v>
      </c>
      <c r="O2200">
        <f t="shared" si="216"/>
        <v>0</v>
      </c>
      <c r="P2200">
        <f t="shared" si="217"/>
        <v>2100.9710439404557</v>
      </c>
      <c r="Q2200">
        <f t="shared" si="215"/>
        <v>2100</v>
      </c>
      <c r="R2200" s="25">
        <f t="shared" si="213"/>
        <v>0</v>
      </c>
      <c r="S2200" s="25">
        <f t="shared" si="214"/>
        <v>0</v>
      </c>
      <c r="W2200">
        <f>IF(AND(P2200&gt;='World Hubbert'!$N$9,P2199&lt;'World Hubbert'!$N$9),'Data 1'!M2200,0)</f>
        <v>0</v>
      </c>
      <c r="X2200">
        <f>IF(AND(P2200&gt;='World Hubbert'!$P$9,P2199&lt;'World Hubbert'!$P$9),'Data 1'!M2200,0)</f>
        <v>0</v>
      </c>
    </row>
    <row r="2201" spans="13:24">
      <c r="M2201">
        <f t="shared" si="212"/>
        <v>2198</v>
      </c>
      <c r="N2201">
        <f>MAX('World Hubbert'!$N$17*(1-(M2201/'World Hubbert'!$N$18))*M2201,0)</f>
        <v>0</v>
      </c>
      <c r="O2201">
        <f t="shared" si="216"/>
        <v>0</v>
      </c>
      <c r="P2201">
        <f t="shared" si="217"/>
        <v>2100.9710439404557</v>
      </c>
      <c r="Q2201">
        <f t="shared" si="215"/>
        <v>2100</v>
      </c>
      <c r="R2201" s="25">
        <f t="shared" si="213"/>
        <v>0</v>
      </c>
      <c r="S2201" s="25">
        <f t="shared" si="214"/>
        <v>0</v>
      </c>
      <c r="W2201">
        <f>IF(AND(P2201&gt;='World Hubbert'!$N$9,P2200&lt;'World Hubbert'!$N$9),'Data 1'!M2201,0)</f>
        <v>0</v>
      </c>
      <c r="X2201">
        <f>IF(AND(P2201&gt;='World Hubbert'!$P$9,P2200&lt;'World Hubbert'!$P$9),'Data 1'!M2201,0)</f>
        <v>0</v>
      </c>
    </row>
    <row r="2202" spans="13:24">
      <c r="M2202">
        <f t="shared" si="212"/>
        <v>2199</v>
      </c>
      <c r="N2202">
        <f>MAX('World Hubbert'!$N$17*(1-(M2202/'World Hubbert'!$N$18))*M2202,0)</f>
        <v>0</v>
      </c>
      <c r="O2202">
        <f t="shared" si="216"/>
        <v>0</v>
      </c>
      <c r="P2202">
        <f t="shared" si="217"/>
        <v>2100.9710439404557</v>
      </c>
      <c r="Q2202">
        <f t="shared" si="215"/>
        <v>2100</v>
      </c>
      <c r="R2202" s="25">
        <f t="shared" si="213"/>
        <v>0</v>
      </c>
      <c r="S2202" s="25">
        <f t="shared" si="214"/>
        <v>0</v>
      </c>
      <c r="W2202">
        <f>IF(AND(P2202&gt;='World Hubbert'!$N$9,P2201&lt;'World Hubbert'!$N$9),'Data 1'!M2202,0)</f>
        <v>0</v>
      </c>
      <c r="X2202">
        <f>IF(AND(P2202&gt;='World Hubbert'!$P$9,P2201&lt;'World Hubbert'!$P$9),'Data 1'!M2202,0)</f>
        <v>0</v>
      </c>
    </row>
    <row r="2203" spans="13:24">
      <c r="M2203">
        <f t="shared" si="212"/>
        <v>2200</v>
      </c>
      <c r="N2203">
        <f>MAX('World Hubbert'!$N$17*(1-(M2203/'World Hubbert'!$N$18))*M2203,0)</f>
        <v>0</v>
      </c>
      <c r="O2203">
        <f t="shared" si="216"/>
        <v>0</v>
      </c>
      <c r="P2203">
        <f t="shared" si="217"/>
        <v>2100.9710439404557</v>
      </c>
      <c r="Q2203">
        <f t="shared" si="215"/>
        <v>2100</v>
      </c>
      <c r="R2203" s="25">
        <f t="shared" si="213"/>
        <v>0</v>
      </c>
      <c r="S2203" s="25">
        <f t="shared" si="214"/>
        <v>0</v>
      </c>
      <c r="W2203">
        <f>IF(AND(P2203&gt;='World Hubbert'!$N$9,P2202&lt;'World Hubbert'!$N$9),'Data 1'!M2203,0)</f>
        <v>0</v>
      </c>
      <c r="X2203">
        <f>IF(AND(P2203&gt;='World Hubbert'!$P$9,P2202&lt;'World Hubbert'!$P$9),'Data 1'!M2203,0)</f>
        <v>0</v>
      </c>
    </row>
    <row r="2204" spans="13:24">
      <c r="M2204">
        <f t="shared" si="212"/>
        <v>2201</v>
      </c>
      <c r="N2204">
        <f>MAX('World Hubbert'!$N$17*(1-(M2204/'World Hubbert'!$N$18))*M2204,0)</f>
        <v>0</v>
      </c>
      <c r="O2204">
        <f t="shared" si="216"/>
        <v>0</v>
      </c>
      <c r="P2204">
        <f t="shared" si="217"/>
        <v>2100.9710439404557</v>
      </c>
      <c r="Q2204">
        <f t="shared" si="215"/>
        <v>2100</v>
      </c>
      <c r="R2204" s="25">
        <f t="shared" si="213"/>
        <v>0</v>
      </c>
      <c r="S2204" s="25">
        <f t="shared" si="214"/>
        <v>0</v>
      </c>
      <c r="W2204">
        <f>IF(AND(P2204&gt;='World Hubbert'!$N$9,P2203&lt;'World Hubbert'!$N$9),'Data 1'!M2204,0)</f>
        <v>0</v>
      </c>
      <c r="X2204">
        <f>IF(AND(P2204&gt;='World Hubbert'!$P$9,P2203&lt;'World Hubbert'!$P$9),'Data 1'!M2204,0)</f>
        <v>0</v>
      </c>
    </row>
    <row r="2205" spans="13:24">
      <c r="M2205">
        <f t="shared" si="212"/>
        <v>2202</v>
      </c>
      <c r="N2205">
        <f>MAX('World Hubbert'!$N$17*(1-(M2205/'World Hubbert'!$N$18))*M2205,0)</f>
        <v>0</v>
      </c>
      <c r="O2205">
        <f t="shared" si="216"/>
        <v>0</v>
      </c>
      <c r="P2205">
        <f t="shared" si="217"/>
        <v>2100.9710439404557</v>
      </c>
      <c r="Q2205">
        <f t="shared" si="215"/>
        <v>2100</v>
      </c>
      <c r="R2205" s="25">
        <f t="shared" si="213"/>
        <v>0</v>
      </c>
      <c r="S2205" s="25">
        <f t="shared" si="214"/>
        <v>0</v>
      </c>
      <c r="W2205">
        <f>IF(AND(P2205&gt;='World Hubbert'!$N$9,P2204&lt;'World Hubbert'!$N$9),'Data 1'!M2205,0)</f>
        <v>0</v>
      </c>
      <c r="X2205">
        <f>IF(AND(P2205&gt;='World Hubbert'!$P$9,P2204&lt;'World Hubbert'!$P$9),'Data 1'!M2205,0)</f>
        <v>0</v>
      </c>
    </row>
    <row r="2206" spans="13:24">
      <c r="M2206">
        <f t="shared" si="212"/>
        <v>2203</v>
      </c>
      <c r="N2206">
        <f>MAX('World Hubbert'!$N$17*(1-(M2206/'World Hubbert'!$N$18))*M2206,0)</f>
        <v>0</v>
      </c>
      <c r="O2206">
        <f t="shared" si="216"/>
        <v>0</v>
      </c>
      <c r="P2206">
        <f t="shared" si="217"/>
        <v>2100.9710439404557</v>
      </c>
      <c r="Q2206">
        <f t="shared" si="215"/>
        <v>2100</v>
      </c>
      <c r="R2206" s="25">
        <f t="shared" si="213"/>
        <v>0</v>
      </c>
      <c r="S2206" s="25">
        <f t="shared" si="214"/>
        <v>0</v>
      </c>
      <c r="W2206">
        <f>IF(AND(P2206&gt;='World Hubbert'!$N$9,P2205&lt;'World Hubbert'!$N$9),'Data 1'!M2206,0)</f>
        <v>0</v>
      </c>
      <c r="X2206">
        <f>IF(AND(P2206&gt;='World Hubbert'!$P$9,P2205&lt;'World Hubbert'!$P$9),'Data 1'!M2206,0)</f>
        <v>0</v>
      </c>
    </row>
    <row r="2207" spans="13:24">
      <c r="M2207">
        <f t="shared" si="212"/>
        <v>2204</v>
      </c>
      <c r="N2207">
        <f>MAX('World Hubbert'!$N$17*(1-(M2207/'World Hubbert'!$N$18))*M2207,0)</f>
        <v>0</v>
      </c>
      <c r="O2207">
        <f t="shared" si="216"/>
        <v>0</v>
      </c>
      <c r="P2207">
        <f t="shared" si="217"/>
        <v>2100.9710439404557</v>
      </c>
      <c r="Q2207">
        <f t="shared" si="215"/>
        <v>2100</v>
      </c>
      <c r="R2207" s="25">
        <f t="shared" si="213"/>
        <v>0</v>
      </c>
      <c r="S2207" s="25">
        <f t="shared" si="214"/>
        <v>0</v>
      </c>
      <c r="W2207">
        <f>IF(AND(P2207&gt;='World Hubbert'!$N$9,P2206&lt;'World Hubbert'!$N$9),'Data 1'!M2207,0)</f>
        <v>0</v>
      </c>
      <c r="X2207">
        <f>IF(AND(P2207&gt;='World Hubbert'!$P$9,P2206&lt;'World Hubbert'!$P$9),'Data 1'!M2207,0)</f>
        <v>0</v>
      </c>
    </row>
    <row r="2208" spans="13:24">
      <c r="M2208">
        <f t="shared" si="212"/>
        <v>2205</v>
      </c>
      <c r="N2208">
        <f>MAX('World Hubbert'!$N$17*(1-(M2208/'World Hubbert'!$N$18))*M2208,0)</f>
        <v>0</v>
      </c>
      <c r="O2208">
        <f t="shared" si="216"/>
        <v>0</v>
      </c>
      <c r="P2208">
        <f t="shared" si="217"/>
        <v>2100.9710439404557</v>
      </c>
      <c r="Q2208">
        <f t="shared" si="215"/>
        <v>2100</v>
      </c>
      <c r="R2208" s="25">
        <f t="shared" si="213"/>
        <v>0</v>
      </c>
      <c r="S2208" s="25">
        <f t="shared" si="214"/>
        <v>0</v>
      </c>
      <c r="W2208">
        <f>IF(AND(P2208&gt;='World Hubbert'!$N$9,P2207&lt;'World Hubbert'!$N$9),'Data 1'!M2208,0)</f>
        <v>0</v>
      </c>
      <c r="X2208">
        <f>IF(AND(P2208&gt;='World Hubbert'!$P$9,P2207&lt;'World Hubbert'!$P$9),'Data 1'!M2208,0)</f>
        <v>0</v>
      </c>
    </row>
    <row r="2209" spans="13:24">
      <c r="M2209">
        <f t="shared" si="212"/>
        <v>2206</v>
      </c>
      <c r="N2209">
        <f>MAX('World Hubbert'!$N$17*(1-(M2209/'World Hubbert'!$N$18))*M2209,0)</f>
        <v>0</v>
      </c>
      <c r="O2209">
        <f t="shared" si="216"/>
        <v>0</v>
      </c>
      <c r="P2209">
        <f t="shared" si="217"/>
        <v>2100.9710439404557</v>
      </c>
      <c r="Q2209">
        <f t="shared" si="215"/>
        <v>2100</v>
      </c>
      <c r="R2209" s="25">
        <f t="shared" si="213"/>
        <v>0</v>
      </c>
      <c r="S2209" s="25">
        <f t="shared" si="214"/>
        <v>0</v>
      </c>
      <c r="W2209">
        <f>IF(AND(P2209&gt;='World Hubbert'!$N$9,P2208&lt;'World Hubbert'!$N$9),'Data 1'!M2209,0)</f>
        <v>0</v>
      </c>
      <c r="X2209">
        <f>IF(AND(P2209&gt;='World Hubbert'!$P$9,P2208&lt;'World Hubbert'!$P$9),'Data 1'!M2209,0)</f>
        <v>0</v>
      </c>
    </row>
    <row r="2210" spans="13:24">
      <c r="M2210">
        <f t="shared" si="212"/>
        <v>2207</v>
      </c>
      <c r="N2210">
        <f>MAX('World Hubbert'!$N$17*(1-(M2210/'World Hubbert'!$N$18))*M2210,0)</f>
        <v>0</v>
      </c>
      <c r="O2210">
        <f t="shared" si="216"/>
        <v>0</v>
      </c>
      <c r="P2210">
        <f t="shared" si="217"/>
        <v>2100.9710439404557</v>
      </c>
      <c r="Q2210">
        <f t="shared" si="215"/>
        <v>2100</v>
      </c>
      <c r="R2210" s="25">
        <f t="shared" si="213"/>
        <v>0</v>
      </c>
      <c r="S2210" s="25">
        <f t="shared" si="214"/>
        <v>0</v>
      </c>
      <c r="W2210">
        <f>IF(AND(P2210&gt;='World Hubbert'!$N$9,P2209&lt;'World Hubbert'!$N$9),'Data 1'!M2210,0)</f>
        <v>0</v>
      </c>
      <c r="X2210">
        <f>IF(AND(P2210&gt;='World Hubbert'!$P$9,P2209&lt;'World Hubbert'!$P$9),'Data 1'!M2210,0)</f>
        <v>0</v>
      </c>
    </row>
    <row r="2211" spans="13:24">
      <c r="M2211">
        <f t="shared" si="212"/>
        <v>2208</v>
      </c>
      <c r="N2211">
        <f>MAX('World Hubbert'!$N$17*(1-(M2211/'World Hubbert'!$N$18))*M2211,0)</f>
        <v>0</v>
      </c>
      <c r="O2211">
        <f t="shared" si="216"/>
        <v>0</v>
      </c>
      <c r="P2211">
        <f t="shared" si="217"/>
        <v>2100.9710439404557</v>
      </c>
      <c r="Q2211">
        <f t="shared" si="215"/>
        <v>2100</v>
      </c>
      <c r="R2211" s="25">
        <f t="shared" si="213"/>
        <v>0</v>
      </c>
      <c r="S2211" s="25">
        <f t="shared" si="214"/>
        <v>0</v>
      </c>
      <c r="W2211">
        <f>IF(AND(P2211&gt;='World Hubbert'!$N$9,P2210&lt;'World Hubbert'!$N$9),'Data 1'!M2211,0)</f>
        <v>0</v>
      </c>
      <c r="X2211">
        <f>IF(AND(P2211&gt;='World Hubbert'!$P$9,P2210&lt;'World Hubbert'!$P$9),'Data 1'!M2211,0)</f>
        <v>0</v>
      </c>
    </row>
    <row r="2212" spans="13:24">
      <c r="M2212">
        <f t="shared" si="212"/>
        <v>2209</v>
      </c>
      <c r="N2212">
        <f>MAX('World Hubbert'!$N$17*(1-(M2212/'World Hubbert'!$N$18))*M2212,0)</f>
        <v>0</v>
      </c>
      <c r="O2212">
        <f t="shared" si="216"/>
        <v>0</v>
      </c>
      <c r="P2212">
        <f t="shared" si="217"/>
        <v>2100.9710439404557</v>
      </c>
      <c r="Q2212">
        <f t="shared" si="215"/>
        <v>2100</v>
      </c>
      <c r="R2212" s="25">
        <f t="shared" si="213"/>
        <v>0</v>
      </c>
      <c r="S2212" s="25">
        <f t="shared" si="214"/>
        <v>0</v>
      </c>
      <c r="W2212">
        <f>IF(AND(P2212&gt;='World Hubbert'!$N$9,P2211&lt;'World Hubbert'!$N$9),'Data 1'!M2212,0)</f>
        <v>0</v>
      </c>
      <c r="X2212">
        <f>IF(AND(P2212&gt;='World Hubbert'!$P$9,P2211&lt;'World Hubbert'!$P$9),'Data 1'!M2212,0)</f>
        <v>0</v>
      </c>
    </row>
    <row r="2213" spans="13:24">
      <c r="M2213">
        <f t="shared" si="212"/>
        <v>2210</v>
      </c>
      <c r="N2213">
        <f>MAX('World Hubbert'!$N$17*(1-(M2213/'World Hubbert'!$N$18))*M2213,0)</f>
        <v>0</v>
      </c>
      <c r="O2213">
        <f t="shared" si="216"/>
        <v>0</v>
      </c>
      <c r="P2213">
        <f t="shared" si="217"/>
        <v>2100.9710439404557</v>
      </c>
      <c r="Q2213">
        <f t="shared" si="215"/>
        <v>2100</v>
      </c>
      <c r="R2213" s="25">
        <f t="shared" si="213"/>
        <v>0</v>
      </c>
      <c r="S2213" s="25">
        <f t="shared" si="214"/>
        <v>0</v>
      </c>
      <c r="W2213">
        <f>IF(AND(P2213&gt;='World Hubbert'!$N$9,P2212&lt;'World Hubbert'!$N$9),'Data 1'!M2213,0)</f>
        <v>0</v>
      </c>
      <c r="X2213">
        <f>IF(AND(P2213&gt;='World Hubbert'!$P$9,P2212&lt;'World Hubbert'!$P$9),'Data 1'!M2213,0)</f>
        <v>0</v>
      </c>
    </row>
    <row r="2214" spans="13:24">
      <c r="M2214">
        <f t="shared" si="212"/>
        <v>2211</v>
      </c>
      <c r="N2214">
        <f>MAX('World Hubbert'!$N$17*(1-(M2214/'World Hubbert'!$N$18))*M2214,0)</f>
        <v>0</v>
      </c>
      <c r="O2214">
        <f t="shared" si="216"/>
        <v>0</v>
      </c>
      <c r="P2214">
        <f t="shared" si="217"/>
        <v>2100.9710439404557</v>
      </c>
      <c r="Q2214">
        <f t="shared" si="215"/>
        <v>2100</v>
      </c>
      <c r="R2214" s="25">
        <f t="shared" si="213"/>
        <v>0</v>
      </c>
      <c r="S2214" s="25">
        <f t="shared" si="214"/>
        <v>0</v>
      </c>
      <c r="W2214">
        <f>IF(AND(P2214&gt;='World Hubbert'!$N$9,P2213&lt;'World Hubbert'!$N$9),'Data 1'!M2214,0)</f>
        <v>0</v>
      </c>
      <c r="X2214">
        <f>IF(AND(P2214&gt;='World Hubbert'!$P$9,P2213&lt;'World Hubbert'!$P$9),'Data 1'!M2214,0)</f>
        <v>0</v>
      </c>
    </row>
    <row r="2215" spans="13:24">
      <c r="M2215">
        <f t="shared" si="212"/>
        <v>2212</v>
      </c>
      <c r="N2215">
        <f>MAX('World Hubbert'!$N$17*(1-(M2215/'World Hubbert'!$N$18))*M2215,0)</f>
        <v>0</v>
      </c>
      <c r="O2215">
        <f t="shared" si="216"/>
        <v>0</v>
      </c>
      <c r="P2215">
        <f t="shared" si="217"/>
        <v>2100.9710439404557</v>
      </c>
      <c r="Q2215">
        <f t="shared" si="215"/>
        <v>2100</v>
      </c>
      <c r="R2215" s="25">
        <f t="shared" si="213"/>
        <v>0</v>
      </c>
      <c r="S2215" s="25">
        <f t="shared" si="214"/>
        <v>0</v>
      </c>
      <c r="W2215">
        <f>IF(AND(P2215&gt;='World Hubbert'!$N$9,P2214&lt;'World Hubbert'!$N$9),'Data 1'!M2215,0)</f>
        <v>0</v>
      </c>
      <c r="X2215">
        <f>IF(AND(P2215&gt;='World Hubbert'!$P$9,P2214&lt;'World Hubbert'!$P$9),'Data 1'!M2215,0)</f>
        <v>0</v>
      </c>
    </row>
    <row r="2216" spans="13:24">
      <c r="M2216">
        <f t="shared" si="212"/>
        <v>2213</v>
      </c>
      <c r="N2216">
        <f>MAX('World Hubbert'!$N$17*(1-(M2216/'World Hubbert'!$N$18))*M2216,0)</f>
        <v>0</v>
      </c>
      <c r="O2216">
        <f t="shared" si="216"/>
        <v>0</v>
      </c>
      <c r="P2216">
        <f t="shared" si="217"/>
        <v>2100.9710439404557</v>
      </c>
      <c r="Q2216">
        <f t="shared" si="215"/>
        <v>2100</v>
      </c>
      <c r="R2216" s="25">
        <f t="shared" si="213"/>
        <v>0</v>
      </c>
      <c r="S2216" s="25">
        <f t="shared" si="214"/>
        <v>0</v>
      </c>
      <c r="W2216">
        <f>IF(AND(P2216&gt;='World Hubbert'!$N$9,P2215&lt;'World Hubbert'!$N$9),'Data 1'!M2216,0)</f>
        <v>0</v>
      </c>
      <c r="X2216">
        <f>IF(AND(P2216&gt;='World Hubbert'!$P$9,P2215&lt;'World Hubbert'!$P$9),'Data 1'!M2216,0)</f>
        <v>0</v>
      </c>
    </row>
    <row r="2217" spans="13:24">
      <c r="M2217">
        <f t="shared" si="212"/>
        <v>2214</v>
      </c>
      <c r="N2217">
        <f>MAX('World Hubbert'!$N$17*(1-(M2217/'World Hubbert'!$N$18))*M2217,0)</f>
        <v>0</v>
      </c>
      <c r="O2217">
        <f t="shared" si="216"/>
        <v>0</v>
      </c>
      <c r="P2217">
        <f t="shared" si="217"/>
        <v>2100.9710439404557</v>
      </c>
      <c r="Q2217">
        <f t="shared" si="215"/>
        <v>2100</v>
      </c>
      <c r="R2217" s="25">
        <f t="shared" si="213"/>
        <v>0</v>
      </c>
      <c r="S2217" s="25">
        <f t="shared" si="214"/>
        <v>0</v>
      </c>
      <c r="W2217">
        <f>IF(AND(P2217&gt;='World Hubbert'!$N$9,P2216&lt;'World Hubbert'!$N$9),'Data 1'!M2217,0)</f>
        <v>0</v>
      </c>
      <c r="X2217">
        <f>IF(AND(P2217&gt;='World Hubbert'!$P$9,P2216&lt;'World Hubbert'!$P$9),'Data 1'!M2217,0)</f>
        <v>0</v>
      </c>
    </row>
    <row r="2218" spans="13:24">
      <c r="M2218">
        <f t="shared" si="212"/>
        <v>2215</v>
      </c>
      <c r="N2218">
        <f>MAX('World Hubbert'!$N$17*(1-(M2218/'World Hubbert'!$N$18))*M2218,0)</f>
        <v>0</v>
      </c>
      <c r="O2218">
        <f t="shared" si="216"/>
        <v>0</v>
      </c>
      <c r="P2218">
        <f t="shared" si="217"/>
        <v>2100.9710439404557</v>
      </c>
      <c r="Q2218">
        <f t="shared" si="215"/>
        <v>2100</v>
      </c>
      <c r="R2218" s="25">
        <f t="shared" si="213"/>
        <v>0</v>
      </c>
      <c r="S2218" s="25">
        <f t="shared" si="214"/>
        <v>0</v>
      </c>
      <c r="W2218">
        <f>IF(AND(P2218&gt;='World Hubbert'!$N$9,P2217&lt;'World Hubbert'!$N$9),'Data 1'!M2218,0)</f>
        <v>0</v>
      </c>
      <c r="X2218">
        <f>IF(AND(P2218&gt;='World Hubbert'!$P$9,P2217&lt;'World Hubbert'!$P$9),'Data 1'!M2218,0)</f>
        <v>0</v>
      </c>
    </row>
    <row r="2219" spans="13:24">
      <c r="M2219">
        <f t="shared" si="212"/>
        <v>2216</v>
      </c>
      <c r="N2219">
        <f>MAX('World Hubbert'!$N$17*(1-(M2219/'World Hubbert'!$N$18))*M2219,0)</f>
        <v>0</v>
      </c>
      <c r="O2219">
        <f t="shared" si="216"/>
        <v>0</v>
      </c>
      <c r="P2219">
        <f t="shared" si="217"/>
        <v>2100.9710439404557</v>
      </c>
      <c r="Q2219">
        <f t="shared" si="215"/>
        <v>2100</v>
      </c>
      <c r="R2219" s="25">
        <f t="shared" si="213"/>
        <v>0</v>
      </c>
      <c r="S2219" s="25">
        <f t="shared" si="214"/>
        <v>0</v>
      </c>
      <c r="W2219">
        <f>IF(AND(P2219&gt;='World Hubbert'!$N$9,P2218&lt;'World Hubbert'!$N$9),'Data 1'!M2219,0)</f>
        <v>0</v>
      </c>
      <c r="X2219">
        <f>IF(AND(P2219&gt;='World Hubbert'!$P$9,P2218&lt;'World Hubbert'!$P$9),'Data 1'!M2219,0)</f>
        <v>0</v>
      </c>
    </row>
    <row r="2220" spans="13:24">
      <c r="M2220">
        <f t="shared" si="212"/>
        <v>2217</v>
      </c>
      <c r="N2220">
        <f>MAX('World Hubbert'!$N$17*(1-(M2220/'World Hubbert'!$N$18))*M2220,0)</f>
        <v>0</v>
      </c>
      <c r="O2220">
        <f t="shared" si="216"/>
        <v>0</v>
      </c>
      <c r="P2220">
        <f t="shared" si="217"/>
        <v>2100.9710439404557</v>
      </c>
      <c r="Q2220">
        <f t="shared" si="215"/>
        <v>2100</v>
      </c>
      <c r="R2220" s="25">
        <f t="shared" si="213"/>
        <v>0</v>
      </c>
      <c r="S2220" s="25">
        <f t="shared" si="214"/>
        <v>0</v>
      </c>
      <c r="W2220">
        <f>IF(AND(P2220&gt;='World Hubbert'!$N$9,P2219&lt;'World Hubbert'!$N$9),'Data 1'!M2220,0)</f>
        <v>0</v>
      </c>
      <c r="X2220">
        <f>IF(AND(P2220&gt;='World Hubbert'!$P$9,P2219&lt;'World Hubbert'!$P$9),'Data 1'!M2220,0)</f>
        <v>0</v>
      </c>
    </row>
    <row r="2221" spans="13:24">
      <c r="M2221">
        <f t="shared" si="212"/>
        <v>2218</v>
      </c>
      <c r="N2221">
        <f>MAX('World Hubbert'!$N$17*(1-(M2221/'World Hubbert'!$N$18))*M2221,0)</f>
        <v>0</v>
      </c>
      <c r="O2221">
        <f t="shared" si="216"/>
        <v>0</v>
      </c>
      <c r="P2221">
        <f t="shared" si="217"/>
        <v>2100.9710439404557</v>
      </c>
      <c r="Q2221">
        <f t="shared" si="215"/>
        <v>2100</v>
      </c>
      <c r="R2221" s="25">
        <f t="shared" si="213"/>
        <v>0</v>
      </c>
      <c r="S2221" s="25">
        <f t="shared" si="214"/>
        <v>0</v>
      </c>
      <c r="W2221">
        <f>IF(AND(P2221&gt;='World Hubbert'!$N$9,P2220&lt;'World Hubbert'!$N$9),'Data 1'!M2221,0)</f>
        <v>0</v>
      </c>
      <c r="X2221">
        <f>IF(AND(P2221&gt;='World Hubbert'!$P$9,P2220&lt;'World Hubbert'!$P$9),'Data 1'!M2221,0)</f>
        <v>0</v>
      </c>
    </row>
    <row r="2222" spans="13:24">
      <c r="M2222">
        <f t="shared" si="212"/>
        <v>2219</v>
      </c>
      <c r="N2222">
        <f>MAX('World Hubbert'!$N$17*(1-(M2222/'World Hubbert'!$N$18))*M2222,0)</f>
        <v>0</v>
      </c>
      <c r="O2222">
        <f t="shared" si="216"/>
        <v>0</v>
      </c>
      <c r="P2222">
        <f t="shared" si="217"/>
        <v>2100.9710439404557</v>
      </c>
      <c r="Q2222">
        <f t="shared" si="215"/>
        <v>2100</v>
      </c>
      <c r="R2222" s="25">
        <f t="shared" si="213"/>
        <v>0</v>
      </c>
      <c r="S2222" s="25">
        <f t="shared" si="214"/>
        <v>0</v>
      </c>
      <c r="W2222">
        <f>IF(AND(P2222&gt;='World Hubbert'!$N$9,P2221&lt;'World Hubbert'!$N$9),'Data 1'!M2222,0)</f>
        <v>0</v>
      </c>
      <c r="X2222">
        <f>IF(AND(P2222&gt;='World Hubbert'!$P$9,P2221&lt;'World Hubbert'!$P$9),'Data 1'!M2222,0)</f>
        <v>0</v>
      </c>
    </row>
    <row r="2223" spans="13:24">
      <c r="M2223">
        <f t="shared" si="212"/>
        <v>2220</v>
      </c>
      <c r="N2223">
        <f>MAX('World Hubbert'!$N$17*(1-(M2223/'World Hubbert'!$N$18))*M2223,0)</f>
        <v>0</v>
      </c>
      <c r="O2223">
        <f t="shared" si="216"/>
        <v>0</v>
      </c>
      <c r="P2223">
        <f t="shared" si="217"/>
        <v>2100.9710439404557</v>
      </c>
      <c r="Q2223">
        <f t="shared" si="215"/>
        <v>2100</v>
      </c>
      <c r="R2223" s="25">
        <f t="shared" si="213"/>
        <v>0</v>
      </c>
      <c r="S2223" s="25">
        <f t="shared" si="214"/>
        <v>0</v>
      </c>
      <c r="W2223">
        <f>IF(AND(P2223&gt;='World Hubbert'!$N$9,P2222&lt;'World Hubbert'!$N$9),'Data 1'!M2223,0)</f>
        <v>0</v>
      </c>
      <c r="X2223">
        <f>IF(AND(P2223&gt;='World Hubbert'!$P$9,P2222&lt;'World Hubbert'!$P$9),'Data 1'!M2223,0)</f>
        <v>0</v>
      </c>
    </row>
    <row r="2224" spans="13:24">
      <c r="M2224">
        <f t="shared" si="212"/>
        <v>2221</v>
      </c>
      <c r="N2224">
        <f>MAX('World Hubbert'!$N$17*(1-(M2224/'World Hubbert'!$N$18))*M2224,0)</f>
        <v>0</v>
      </c>
      <c r="O2224">
        <f t="shared" si="216"/>
        <v>0</v>
      </c>
      <c r="P2224">
        <f t="shared" si="217"/>
        <v>2100.9710439404557</v>
      </c>
      <c r="Q2224">
        <f t="shared" si="215"/>
        <v>2100</v>
      </c>
      <c r="R2224" s="25">
        <f t="shared" si="213"/>
        <v>0</v>
      </c>
      <c r="S2224" s="25">
        <f t="shared" si="214"/>
        <v>0</v>
      </c>
      <c r="W2224">
        <f>IF(AND(P2224&gt;='World Hubbert'!$N$9,P2223&lt;'World Hubbert'!$N$9),'Data 1'!M2224,0)</f>
        <v>0</v>
      </c>
      <c r="X2224">
        <f>IF(AND(P2224&gt;='World Hubbert'!$P$9,P2223&lt;'World Hubbert'!$P$9),'Data 1'!M2224,0)</f>
        <v>0</v>
      </c>
    </row>
    <row r="2225" spans="13:24">
      <c r="M2225">
        <f t="shared" si="212"/>
        <v>2222</v>
      </c>
      <c r="N2225">
        <f>MAX('World Hubbert'!$N$17*(1-(M2225/'World Hubbert'!$N$18))*M2225,0)</f>
        <v>0</v>
      </c>
      <c r="O2225">
        <f t="shared" si="216"/>
        <v>0</v>
      </c>
      <c r="P2225">
        <f t="shared" si="217"/>
        <v>2100.9710439404557</v>
      </c>
      <c r="Q2225">
        <f t="shared" si="215"/>
        <v>2100</v>
      </c>
      <c r="R2225" s="25">
        <f t="shared" si="213"/>
        <v>0</v>
      </c>
      <c r="S2225" s="25">
        <f t="shared" si="214"/>
        <v>0</v>
      </c>
      <c r="W2225">
        <f>IF(AND(P2225&gt;='World Hubbert'!$N$9,P2224&lt;'World Hubbert'!$N$9),'Data 1'!M2225,0)</f>
        <v>0</v>
      </c>
      <c r="X2225">
        <f>IF(AND(P2225&gt;='World Hubbert'!$P$9,P2224&lt;'World Hubbert'!$P$9),'Data 1'!M2225,0)</f>
        <v>0</v>
      </c>
    </row>
    <row r="2226" spans="13:24">
      <c r="M2226">
        <f t="shared" si="212"/>
        <v>2223</v>
      </c>
      <c r="N2226">
        <f>MAX('World Hubbert'!$N$17*(1-(M2226/'World Hubbert'!$N$18))*M2226,0)</f>
        <v>0</v>
      </c>
      <c r="O2226">
        <f t="shared" si="216"/>
        <v>0</v>
      </c>
      <c r="P2226">
        <f t="shared" si="217"/>
        <v>2100.9710439404557</v>
      </c>
      <c r="Q2226">
        <f t="shared" si="215"/>
        <v>2100</v>
      </c>
      <c r="R2226" s="25">
        <f t="shared" si="213"/>
        <v>0</v>
      </c>
      <c r="S2226" s="25">
        <f t="shared" si="214"/>
        <v>0</v>
      </c>
      <c r="W2226">
        <f>IF(AND(P2226&gt;='World Hubbert'!$N$9,P2225&lt;'World Hubbert'!$N$9),'Data 1'!M2226,0)</f>
        <v>0</v>
      </c>
      <c r="X2226">
        <f>IF(AND(P2226&gt;='World Hubbert'!$P$9,P2225&lt;'World Hubbert'!$P$9),'Data 1'!M2226,0)</f>
        <v>0</v>
      </c>
    </row>
    <row r="2227" spans="13:24">
      <c r="M2227">
        <f t="shared" si="212"/>
        <v>2224</v>
      </c>
      <c r="N2227">
        <f>MAX('World Hubbert'!$N$17*(1-(M2227/'World Hubbert'!$N$18))*M2227,0)</f>
        <v>0</v>
      </c>
      <c r="O2227">
        <f t="shared" si="216"/>
        <v>0</v>
      </c>
      <c r="P2227">
        <f t="shared" si="217"/>
        <v>2100.9710439404557</v>
      </c>
      <c r="Q2227">
        <f t="shared" si="215"/>
        <v>2100</v>
      </c>
      <c r="R2227" s="25">
        <f t="shared" si="213"/>
        <v>0</v>
      </c>
      <c r="S2227" s="25">
        <f t="shared" si="214"/>
        <v>0</v>
      </c>
      <c r="W2227">
        <f>IF(AND(P2227&gt;='World Hubbert'!$N$9,P2226&lt;'World Hubbert'!$N$9),'Data 1'!M2227,0)</f>
        <v>0</v>
      </c>
      <c r="X2227">
        <f>IF(AND(P2227&gt;='World Hubbert'!$P$9,P2226&lt;'World Hubbert'!$P$9),'Data 1'!M2227,0)</f>
        <v>0</v>
      </c>
    </row>
    <row r="2228" spans="13:24">
      <c r="M2228">
        <f t="shared" si="212"/>
        <v>2225</v>
      </c>
      <c r="N2228">
        <f>MAX('World Hubbert'!$N$17*(1-(M2228/'World Hubbert'!$N$18))*M2228,0)</f>
        <v>0</v>
      </c>
      <c r="O2228">
        <f t="shared" si="216"/>
        <v>0</v>
      </c>
      <c r="P2228">
        <f t="shared" si="217"/>
        <v>2100.9710439404557</v>
      </c>
      <c r="Q2228">
        <f t="shared" si="215"/>
        <v>2100</v>
      </c>
      <c r="R2228" s="25">
        <f t="shared" si="213"/>
        <v>0</v>
      </c>
      <c r="S2228" s="25">
        <f t="shared" si="214"/>
        <v>0</v>
      </c>
      <c r="W2228">
        <f>IF(AND(P2228&gt;='World Hubbert'!$N$9,P2227&lt;'World Hubbert'!$N$9),'Data 1'!M2228,0)</f>
        <v>0</v>
      </c>
      <c r="X2228">
        <f>IF(AND(P2228&gt;='World Hubbert'!$P$9,P2227&lt;'World Hubbert'!$P$9),'Data 1'!M2228,0)</f>
        <v>0</v>
      </c>
    </row>
    <row r="2229" spans="13:24">
      <c r="M2229">
        <f t="shared" si="212"/>
        <v>2226</v>
      </c>
      <c r="N2229">
        <f>MAX('World Hubbert'!$N$17*(1-(M2229/'World Hubbert'!$N$18))*M2229,0)</f>
        <v>0</v>
      </c>
      <c r="O2229">
        <f t="shared" si="216"/>
        <v>0</v>
      </c>
      <c r="P2229">
        <f t="shared" si="217"/>
        <v>2100.9710439404557</v>
      </c>
      <c r="Q2229">
        <f t="shared" si="215"/>
        <v>2100</v>
      </c>
      <c r="R2229" s="25">
        <f t="shared" si="213"/>
        <v>0</v>
      </c>
      <c r="S2229" s="25">
        <f t="shared" si="214"/>
        <v>0</v>
      </c>
      <c r="W2229">
        <f>IF(AND(P2229&gt;='World Hubbert'!$N$9,P2228&lt;'World Hubbert'!$N$9),'Data 1'!M2229,0)</f>
        <v>0</v>
      </c>
      <c r="X2229">
        <f>IF(AND(P2229&gt;='World Hubbert'!$P$9,P2228&lt;'World Hubbert'!$P$9),'Data 1'!M2229,0)</f>
        <v>0</v>
      </c>
    </row>
    <row r="2230" spans="13:24">
      <c r="M2230">
        <f t="shared" si="212"/>
        <v>2227</v>
      </c>
      <c r="N2230">
        <f>MAX('World Hubbert'!$N$17*(1-(M2230/'World Hubbert'!$N$18))*M2230,0)</f>
        <v>0</v>
      </c>
      <c r="O2230">
        <f t="shared" si="216"/>
        <v>0</v>
      </c>
      <c r="P2230">
        <f t="shared" si="217"/>
        <v>2100.9710439404557</v>
      </c>
      <c r="Q2230">
        <f t="shared" si="215"/>
        <v>2100</v>
      </c>
      <c r="R2230" s="25">
        <f t="shared" si="213"/>
        <v>0</v>
      </c>
      <c r="S2230" s="25">
        <f t="shared" si="214"/>
        <v>0</v>
      </c>
      <c r="W2230">
        <f>IF(AND(P2230&gt;='World Hubbert'!$N$9,P2229&lt;'World Hubbert'!$N$9),'Data 1'!M2230,0)</f>
        <v>0</v>
      </c>
      <c r="X2230">
        <f>IF(AND(P2230&gt;='World Hubbert'!$P$9,P2229&lt;'World Hubbert'!$P$9),'Data 1'!M2230,0)</f>
        <v>0</v>
      </c>
    </row>
    <row r="2231" spans="13:24">
      <c r="M2231">
        <f t="shared" ref="M2231:M2294" si="218">M2230+1</f>
        <v>2228</v>
      </c>
      <c r="N2231">
        <f>MAX('World Hubbert'!$N$17*(1-(M2231/'World Hubbert'!$N$18))*M2231,0)</f>
        <v>0</v>
      </c>
      <c r="O2231">
        <f t="shared" si="216"/>
        <v>0</v>
      </c>
      <c r="P2231">
        <f t="shared" si="217"/>
        <v>2100.9710439404557</v>
      </c>
      <c r="Q2231">
        <f t="shared" si="215"/>
        <v>2100</v>
      </c>
      <c r="R2231" s="25">
        <f t="shared" ref="R2231:R2294" si="219">IF(N2231&gt;0,N2231*1000,0)</f>
        <v>0</v>
      </c>
      <c r="S2231" s="25">
        <f t="shared" ref="S2231:S2294" si="220">IF(R2231=$T$6,Q2231,0)</f>
        <v>0</v>
      </c>
      <c r="W2231">
        <f>IF(AND(P2231&gt;='World Hubbert'!$N$9,P2230&lt;'World Hubbert'!$N$9),'Data 1'!M2231,0)</f>
        <v>0</v>
      </c>
      <c r="X2231">
        <f>IF(AND(P2231&gt;='World Hubbert'!$P$9,P2230&lt;'World Hubbert'!$P$9),'Data 1'!M2231,0)</f>
        <v>0</v>
      </c>
    </row>
    <row r="2232" spans="13:24">
      <c r="M2232">
        <f t="shared" si="218"/>
        <v>2229</v>
      </c>
      <c r="N2232">
        <f>MAX('World Hubbert'!$N$17*(1-(M2232/'World Hubbert'!$N$18))*M2232,0)</f>
        <v>0</v>
      </c>
      <c r="O2232">
        <f t="shared" si="216"/>
        <v>0</v>
      </c>
      <c r="P2232">
        <f t="shared" si="217"/>
        <v>2100.9710439404557</v>
      </c>
      <c r="Q2232">
        <f t="shared" si="215"/>
        <v>2100</v>
      </c>
      <c r="R2232" s="25">
        <f t="shared" si="219"/>
        <v>0</v>
      </c>
      <c r="S2232" s="25">
        <f t="shared" si="220"/>
        <v>0</v>
      </c>
      <c r="W2232">
        <f>IF(AND(P2232&gt;='World Hubbert'!$N$9,P2231&lt;'World Hubbert'!$N$9),'Data 1'!M2232,0)</f>
        <v>0</v>
      </c>
      <c r="X2232">
        <f>IF(AND(P2232&gt;='World Hubbert'!$P$9,P2231&lt;'World Hubbert'!$P$9),'Data 1'!M2232,0)</f>
        <v>0</v>
      </c>
    </row>
    <row r="2233" spans="13:24">
      <c r="M2233">
        <f t="shared" si="218"/>
        <v>2230</v>
      </c>
      <c r="N2233">
        <f>MAX('World Hubbert'!$N$17*(1-(M2233/'World Hubbert'!$N$18))*M2233,0)</f>
        <v>0</v>
      </c>
      <c r="O2233">
        <f t="shared" si="216"/>
        <v>0</v>
      </c>
      <c r="P2233">
        <f t="shared" si="217"/>
        <v>2100.9710439404557</v>
      </c>
      <c r="Q2233">
        <f t="shared" si="215"/>
        <v>2100</v>
      </c>
      <c r="R2233" s="25">
        <f t="shared" si="219"/>
        <v>0</v>
      </c>
      <c r="S2233" s="25">
        <f t="shared" si="220"/>
        <v>0</v>
      </c>
      <c r="W2233">
        <f>IF(AND(P2233&gt;='World Hubbert'!$N$9,P2232&lt;'World Hubbert'!$N$9),'Data 1'!M2233,0)</f>
        <v>0</v>
      </c>
      <c r="X2233">
        <f>IF(AND(P2233&gt;='World Hubbert'!$P$9,P2232&lt;'World Hubbert'!$P$9),'Data 1'!M2233,0)</f>
        <v>0</v>
      </c>
    </row>
    <row r="2234" spans="13:24">
      <c r="M2234">
        <f t="shared" si="218"/>
        <v>2231</v>
      </c>
      <c r="N2234">
        <f>MAX('World Hubbert'!$N$17*(1-(M2234/'World Hubbert'!$N$18))*M2234,0)</f>
        <v>0</v>
      </c>
      <c r="O2234">
        <f t="shared" si="216"/>
        <v>0</v>
      </c>
      <c r="P2234">
        <f t="shared" si="217"/>
        <v>2100.9710439404557</v>
      </c>
      <c r="Q2234">
        <f t="shared" si="215"/>
        <v>2100</v>
      </c>
      <c r="R2234" s="25">
        <f t="shared" si="219"/>
        <v>0</v>
      </c>
      <c r="S2234" s="25">
        <f t="shared" si="220"/>
        <v>0</v>
      </c>
      <c r="W2234">
        <f>IF(AND(P2234&gt;='World Hubbert'!$N$9,P2233&lt;'World Hubbert'!$N$9),'Data 1'!M2234,0)</f>
        <v>0</v>
      </c>
      <c r="X2234">
        <f>IF(AND(P2234&gt;='World Hubbert'!$P$9,P2233&lt;'World Hubbert'!$P$9),'Data 1'!M2234,0)</f>
        <v>0</v>
      </c>
    </row>
    <row r="2235" spans="13:24">
      <c r="M2235">
        <f t="shared" si="218"/>
        <v>2232</v>
      </c>
      <c r="N2235">
        <f>MAX('World Hubbert'!$N$17*(1-(M2235/'World Hubbert'!$N$18))*M2235,0)</f>
        <v>0</v>
      </c>
      <c r="O2235">
        <f t="shared" si="216"/>
        <v>0</v>
      </c>
      <c r="P2235">
        <f t="shared" si="217"/>
        <v>2100.9710439404557</v>
      </c>
      <c r="Q2235">
        <f t="shared" si="215"/>
        <v>2100</v>
      </c>
      <c r="R2235" s="25">
        <f t="shared" si="219"/>
        <v>0</v>
      </c>
      <c r="S2235" s="25">
        <f t="shared" si="220"/>
        <v>0</v>
      </c>
      <c r="W2235">
        <f>IF(AND(P2235&gt;='World Hubbert'!$N$9,P2234&lt;'World Hubbert'!$N$9),'Data 1'!M2235,0)</f>
        <v>0</v>
      </c>
      <c r="X2235">
        <f>IF(AND(P2235&gt;='World Hubbert'!$P$9,P2234&lt;'World Hubbert'!$P$9),'Data 1'!M2235,0)</f>
        <v>0</v>
      </c>
    </row>
    <row r="2236" spans="13:24">
      <c r="M2236">
        <f t="shared" si="218"/>
        <v>2233</v>
      </c>
      <c r="N2236">
        <f>MAX('World Hubbert'!$N$17*(1-(M2236/'World Hubbert'!$N$18))*M2236,0)</f>
        <v>0</v>
      </c>
      <c r="O2236">
        <f t="shared" si="216"/>
        <v>0</v>
      </c>
      <c r="P2236">
        <f t="shared" si="217"/>
        <v>2100.9710439404557</v>
      </c>
      <c r="Q2236">
        <f t="shared" si="215"/>
        <v>2100</v>
      </c>
      <c r="R2236" s="25">
        <f t="shared" si="219"/>
        <v>0</v>
      </c>
      <c r="S2236" s="25">
        <f t="shared" si="220"/>
        <v>0</v>
      </c>
      <c r="W2236">
        <f>IF(AND(P2236&gt;='World Hubbert'!$N$9,P2235&lt;'World Hubbert'!$N$9),'Data 1'!M2236,0)</f>
        <v>0</v>
      </c>
      <c r="X2236">
        <f>IF(AND(P2236&gt;='World Hubbert'!$P$9,P2235&lt;'World Hubbert'!$P$9),'Data 1'!M2236,0)</f>
        <v>0</v>
      </c>
    </row>
    <row r="2237" spans="13:24">
      <c r="M2237">
        <f t="shared" si="218"/>
        <v>2234</v>
      </c>
      <c r="N2237">
        <f>MAX('World Hubbert'!$N$17*(1-(M2237/'World Hubbert'!$N$18))*M2237,0)</f>
        <v>0</v>
      </c>
      <c r="O2237">
        <f t="shared" si="216"/>
        <v>0</v>
      </c>
      <c r="P2237">
        <f t="shared" si="217"/>
        <v>2100.9710439404557</v>
      </c>
      <c r="Q2237">
        <f t="shared" si="215"/>
        <v>2100</v>
      </c>
      <c r="R2237" s="25">
        <f t="shared" si="219"/>
        <v>0</v>
      </c>
      <c r="S2237" s="25">
        <f t="shared" si="220"/>
        <v>0</v>
      </c>
      <c r="W2237">
        <f>IF(AND(P2237&gt;='World Hubbert'!$N$9,P2236&lt;'World Hubbert'!$N$9),'Data 1'!M2237,0)</f>
        <v>0</v>
      </c>
      <c r="X2237">
        <f>IF(AND(P2237&gt;='World Hubbert'!$P$9,P2236&lt;'World Hubbert'!$P$9),'Data 1'!M2237,0)</f>
        <v>0</v>
      </c>
    </row>
    <row r="2238" spans="13:24">
      <c r="M2238">
        <f t="shared" si="218"/>
        <v>2235</v>
      </c>
      <c r="N2238">
        <f>MAX('World Hubbert'!$N$17*(1-(M2238/'World Hubbert'!$N$18))*M2238,0)</f>
        <v>0</v>
      </c>
      <c r="O2238">
        <f t="shared" si="216"/>
        <v>0</v>
      </c>
      <c r="P2238">
        <f t="shared" si="217"/>
        <v>2100.9710439404557</v>
      </c>
      <c r="Q2238">
        <f t="shared" si="215"/>
        <v>2100</v>
      </c>
      <c r="R2238" s="25">
        <f t="shared" si="219"/>
        <v>0</v>
      </c>
      <c r="S2238" s="25">
        <f t="shared" si="220"/>
        <v>0</v>
      </c>
      <c r="W2238">
        <f>IF(AND(P2238&gt;='World Hubbert'!$N$9,P2237&lt;'World Hubbert'!$N$9),'Data 1'!M2238,0)</f>
        <v>0</v>
      </c>
      <c r="X2238">
        <f>IF(AND(P2238&gt;='World Hubbert'!$P$9,P2237&lt;'World Hubbert'!$P$9),'Data 1'!M2238,0)</f>
        <v>0</v>
      </c>
    </row>
    <row r="2239" spans="13:24">
      <c r="M2239">
        <f t="shared" si="218"/>
        <v>2236</v>
      </c>
      <c r="N2239">
        <f>MAX('World Hubbert'!$N$17*(1-(M2239/'World Hubbert'!$N$18))*M2239,0)</f>
        <v>0</v>
      </c>
      <c r="O2239">
        <f t="shared" si="216"/>
        <v>0</v>
      </c>
      <c r="P2239">
        <f t="shared" si="217"/>
        <v>2100.9710439404557</v>
      </c>
      <c r="Q2239">
        <f t="shared" si="215"/>
        <v>2100</v>
      </c>
      <c r="R2239" s="25">
        <f t="shared" si="219"/>
        <v>0</v>
      </c>
      <c r="S2239" s="25">
        <f t="shared" si="220"/>
        <v>0</v>
      </c>
      <c r="W2239">
        <f>IF(AND(P2239&gt;='World Hubbert'!$N$9,P2238&lt;'World Hubbert'!$N$9),'Data 1'!M2239,0)</f>
        <v>0</v>
      </c>
      <c r="X2239">
        <f>IF(AND(P2239&gt;='World Hubbert'!$P$9,P2238&lt;'World Hubbert'!$P$9),'Data 1'!M2239,0)</f>
        <v>0</v>
      </c>
    </row>
    <row r="2240" spans="13:24">
      <c r="M2240">
        <f t="shared" si="218"/>
        <v>2237</v>
      </c>
      <c r="N2240">
        <f>MAX('World Hubbert'!$N$17*(1-(M2240/'World Hubbert'!$N$18))*M2240,0)</f>
        <v>0</v>
      </c>
      <c r="O2240">
        <f t="shared" si="216"/>
        <v>0</v>
      </c>
      <c r="P2240">
        <f t="shared" si="217"/>
        <v>2100.9710439404557</v>
      </c>
      <c r="Q2240">
        <f t="shared" si="215"/>
        <v>2100</v>
      </c>
      <c r="R2240" s="25">
        <f t="shared" si="219"/>
        <v>0</v>
      </c>
      <c r="S2240" s="25">
        <f t="shared" si="220"/>
        <v>0</v>
      </c>
      <c r="W2240">
        <f>IF(AND(P2240&gt;='World Hubbert'!$N$9,P2239&lt;'World Hubbert'!$N$9),'Data 1'!M2240,0)</f>
        <v>0</v>
      </c>
      <c r="X2240">
        <f>IF(AND(P2240&gt;='World Hubbert'!$P$9,P2239&lt;'World Hubbert'!$P$9),'Data 1'!M2240,0)</f>
        <v>0</v>
      </c>
    </row>
    <row r="2241" spans="13:24">
      <c r="M2241">
        <f t="shared" si="218"/>
        <v>2238</v>
      </c>
      <c r="N2241">
        <f>MAX('World Hubbert'!$N$17*(1-(M2241/'World Hubbert'!$N$18))*M2241,0)</f>
        <v>0</v>
      </c>
      <c r="O2241">
        <f t="shared" si="216"/>
        <v>0</v>
      </c>
      <c r="P2241">
        <f t="shared" si="217"/>
        <v>2100.9710439404557</v>
      </c>
      <c r="Q2241">
        <f t="shared" si="215"/>
        <v>2100</v>
      </c>
      <c r="R2241" s="25">
        <f t="shared" si="219"/>
        <v>0</v>
      </c>
      <c r="S2241" s="25">
        <f t="shared" si="220"/>
        <v>0</v>
      </c>
      <c r="W2241">
        <f>IF(AND(P2241&gt;='World Hubbert'!$N$9,P2240&lt;'World Hubbert'!$N$9),'Data 1'!M2241,0)</f>
        <v>0</v>
      </c>
      <c r="X2241">
        <f>IF(AND(P2241&gt;='World Hubbert'!$P$9,P2240&lt;'World Hubbert'!$P$9),'Data 1'!M2241,0)</f>
        <v>0</v>
      </c>
    </row>
    <row r="2242" spans="13:24">
      <c r="M2242">
        <f t="shared" si="218"/>
        <v>2239</v>
      </c>
      <c r="N2242">
        <f>MAX('World Hubbert'!$N$17*(1-(M2242/'World Hubbert'!$N$18))*M2242,0)</f>
        <v>0</v>
      </c>
      <c r="O2242">
        <f t="shared" si="216"/>
        <v>0</v>
      </c>
      <c r="P2242">
        <f t="shared" si="217"/>
        <v>2100.9710439404557</v>
      </c>
      <c r="Q2242">
        <f t="shared" si="215"/>
        <v>2100</v>
      </c>
      <c r="R2242" s="25">
        <f t="shared" si="219"/>
        <v>0</v>
      </c>
      <c r="S2242" s="25">
        <f t="shared" si="220"/>
        <v>0</v>
      </c>
      <c r="W2242">
        <f>IF(AND(P2242&gt;='World Hubbert'!$N$9,P2241&lt;'World Hubbert'!$N$9),'Data 1'!M2242,0)</f>
        <v>0</v>
      </c>
      <c r="X2242">
        <f>IF(AND(P2242&gt;='World Hubbert'!$P$9,P2241&lt;'World Hubbert'!$P$9),'Data 1'!M2242,0)</f>
        <v>0</v>
      </c>
    </row>
    <row r="2243" spans="13:24">
      <c r="M2243">
        <f t="shared" si="218"/>
        <v>2240</v>
      </c>
      <c r="N2243">
        <f>MAX('World Hubbert'!$N$17*(1-(M2243/'World Hubbert'!$N$18))*M2243,0)</f>
        <v>0</v>
      </c>
      <c r="O2243">
        <f t="shared" si="216"/>
        <v>0</v>
      </c>
      <c r="P2243">
        <f t="shared" si="217"/>
        <v>2100.9710439404557</v>
      </c>
      <c r="Q2243">
        <f t="shared" si="215"/>
        <v>2100</v>
      </c>
      <c r="R2243" s="25">
        <f t="shared" si="219"/>
        <v>0</v>
      </c>
      <c r="S2243" s="25">
        <f t="shared" si="220"/>
        <v>0</v>
      </c>
      <c r="W2243">
        <f>IF(AND(P2243&gt;='World Hubbert'!$N$9,P2242&lt;'World Hubbert'!$N$9),'Data 1'!M2243,0)</f>
        <v>0</v>
      </c>
      <c r="X2243">
        <f>IF(AND(P2243&gt;='World Hubbert'!$P$9,P2242&lt;'World Hubbert'!$P$9),'Data 1'!M2243,0)</f>
        <v>0</v>
      </c>
    </row>
    <row r="2244" spans="13:24">
      <c r="M2244">
        <f t="shared" si="218"/>
        <v>2241</v>
      </c>
      <c r="N2244">
        <f>MAX('World Hubbert'!$N$17*(1-(M2244/'World Hubbert'!$N$18))*M2244,0)</f>
        <v>0</v>
      </c>
      <c r="O2244">
        <f t="shared" si="216"/>
        <v>0</v>
      </c>
      <c r="P2244">
        <f t="shared" si="217"/>
        <v>2100.9710439404557</v>
      </c>
      <c r="Q2244">
        <f t="shared" si="215"/>
        <v>2100</v>
      </c>
      <c r="R2244" s="25">
        <f t="shared" si="219"/>
        <v>0</v>
      </c>
      <c r="S2244" s="25">
        <f t="shared" si="220"/>
        <v>0</v>
      </c>
      <c r="W2244">
        <f>IF(AND(P2244&gt;='World Hubbert'!$N$9,P2243&lt;'World Hubbert'!$N$9),'Data 1'!M2244,0)</f>
        <v>0</v>
      </c>
      <c r="X2244">
        <f>IF(AND(P2244&gt;='World Hubbert'!$P$9,P2243&lt;'World Hubbert'!$P$9),'Data 1'!M2244,0)</f>
        <v>0</v>
      </c>
    </row>
    <row r="2245" spans="13:24">
      <c r="M2245">
        <f t="shared" si="218"/>
        <v>2242</v>
      </c>
      <c r="N2245">
        <f>MAX('World Hubbert'!$N$17*(1-(M2245/'World Hubbert'!$N$18))*M2245,0)</f>
        <v>0</v>
      </c>
      <c r="O2245">
        <f t="shared" si="216"/>
        <v>0</v>
      </c>
      <c r="P2245">
        <f t="shared" si="217"/>
        <v>2100.9710439404557</v>
      </c>
      <c r="Q2245">
        <f t="shared" ref="Q2245:Q2308" si="221">INT(P2245)</f>
        <v>2100</v>
      </c>
      <c r="R2245" s="25">
        <f t="shared" si="219"/>
        <v>0</v>
      </c>
      <c r="S2245" s="25">
        <f t="shared" si="220"/>
        <v>0</v>
      </c>
      <c r="W2245">
        <f>IF(AND(P2245&gt;='World Hubbert'!$N$9,P2244&lt;'World Hubbert'!$N$9),'Data 1'!M2245,0)</f>
        <v>0</v>
      </c>
      <c r="X2245">
        <f>IF(AND(P2245&gt;='World Hubbert'!$P$9,P2244&lt;'World Hubbert'!$P$9),'Data 1'!M2245,0)</f>
        <v>0</v>
      </c>
    </row>
    <row r="2246" spans="13:24">
      <c r="M2246">
        <f t="shared" si="218"/>
        <v>2243</v>
      </c>
      <c r="N2246">
        <f>MAX('World Hubbert'!$N$17*(1-(M2246/'World Hubbert'!$N$18))*M2246,0)</f>
        <v>0</v>
      </c>
      <c r="O2246">
        <f t="shared" si="216"/>
        <v>0</v>
      </c>
      <c r="P2246">
        <f t="shared" si="217"/>
        <v>2100.9710439404557</v>
      </c>
      <c r="Q2246">
        <f t="shared" si="221"/>
        <v>2100</v>
      </c>
      <c r="R2246" s="25">
        <f t="shared" si="219"/>
        <v>0</v>
      </c>
      <c r="S2246" s="25">
        <f t="shared" si="220"/>
        <v>0</v>
      </c>
      <c r="W2246">
        <f>IF(AND(P2246&gt;='World Hubbert'!$N$9,P2245&lt;'World Hubbert'!$N$9),'Data 1'!M2246,0)</f>
        <v>0</v>
      </c>
      <c r="X2246">
        <f>IF(AND(P2246&gt;='World Hubbert'!$P$9,P2245&lt;'World Hubbert'!$P$9),'Data 1'!M2246,0)</f>
        <v>0</v>
      </c>
    </row>
    <row r="2247" spans="13:24">
      <c r="M2247">
        <f t="shared" si="218"/>
        <v>2244</v>
      </c>
      <c r="N2247">
        <f>MAX('World Hubbert'!$N$17*(1-(M2247/'World Hubbert'!$N$18))*M2247,0)</f>
        <v>0</v>
      </c>
      <c r="O2247">
        <f t="shared" si="216"/>
        <v>0</v>
      </c>
      <c r="P2247">
        <f t="shared" si="217"/>
        <v>2100.9710439404557</v>
      </c>
      <c r="Q2247">
        <f t="shared" si="221"/>
        <v>2100</v>
      </c>
      <c r="R2247" s="25">
        <f t="shared" si="219"/>
        <v>0</v>
      </c>
      <c r="S2247" s="25">
        <f t="shared" si="220"/>
        <v>0</v>
      </c>
      <c r="W2247">
        <f>IF(AND(P2247&gt;='World Hubbert'!$N$9,P2246&lt;'World Hubbert'!$N$9),'Data 1'!M2247,0)</f>
        <v>0</v>
      </c>
      <c r="X2247">
        <f>IF(AND(P2247&gt;='World Hubbert'!$P$9,P2246&lt;'World Hubbert'!$P$9),'Data 1'!M2247,0)</f>
        <v>0</v>
      </c>
    </row>
    <row r="2248" spans="13:24">
      <c r="M2248">
        <f t="shared" si="218"/>
        <v>2245</v>
      </c>
      <c r="N2248">
        <f>MAX('World Hubbert'!$N$17*(1-(M2248/'World Hubbert'!$N$18))*M2248,0)</f>
        <v>0</v>
      </c>
      <c r="O2248">
        <f t="shared" si="216"/>
        <v>0</v>
      </c>
      <c r="P2248">
        <f t="shared" si="217"/>
        <v>2100.9710439404557</v>
      </c>
      <c r="Q2248">
        <f t="shared" si="221"/>
        <v>2100</v>
      </c>
      <c r="R2248" s="25">
        <f t="shared" si="219"/>
        <v>0</v>
      </c>
      <c r="S2248" s="25">
        <f t="shared" si="220"/>
        <v>0</v>
      </c>
      <c r="W2248">
        <f>IF(AND(P2248&gt;='World Hubbert'!$N$9,P2247&lt;'World Hubbert'!$N$9),'Data 1'!M2248,0)</f>
        <v>0</v>
      </c>
      <c r="X2248">
        <f>IF(AND(P2248&gt;='World Hubbert'!$P$9,P2247&lt;'World Hubbert'!$P$9),'Data 1'!M2248,0)</f>
        <v>0</v>
      </c>
    </row>
    <row r="2249" spans="13:24">
      <c r="M2249">
        <f t="shared" si="218"/>
        <v>2246</v>
      </c>
      <c r="N2249">
        <f>MAX('World Hubbert'!$N$17*(1-(M2249/'World Hubbert'!$N$18))*M2249,0)</f>
        <v>0</v>
      </c>
      <c r="O2249">
        <f t="shared" si="216"/>
        <v>0</v>
      </c>
      <c r="P2249">
        <f t="shared" si="217"/>
        <v>2100.9710439404557</v>
      </c>
      <c r="Q2249">
        <f t="shared" si="221"/>
        <v>2100</v>
      </c>
      <c r="R2249" s="25">
        <f t="shared" si="219"/>
        <v>0</v>
      </c>
      <c r="S2249" s="25">
        <f t="shared" si="220"/>
        <v>0</v>
      </c>
      <c r="W2249">
        <f>IF(AND(P2249&gt;='World Hubbert'!$N$9,P2248&lt;'World Hubbert'!$N$9),'Data 1'!M2249,0)</f>
        <v>0</v>
      </c>
      <c r="X2249">
        <f>IF(AND(P2249&gt;='World Hubbert'!$P$9,P2248&lt;'World Hubbert'!$P$9),'Data 1'!M2249,0)</f>
        <v>0</v>
      </c>
    </row>
    <row r="2250" spans="13:24">
      <c r="M2250">
        <f t="shared" si="218"/>
        <v>2247</v>
      </c>
      <c r="N2250">
        <f>MAX('World Hubbert'!$N$17*(1-(M2250/'World Hubbert'!$N$18))*M2250,0)</f>
        <v>0</v>
      </c>
      <c r="O2250">
        <f t="shared" si="216"/>
        <v>0</v>
      </c>
      <c r="P2250">
        <f t="shared" si="217"/>
        <v>2100.9710439404557</v>
      </c>
      <c r="Q2250">
        <f t="shared" si="221"/>
        <v>2100</v>
      </c>
      <c r="R2250" s="25">
        <f t="shared" si="219"/>
        <v>0</v>
      </c>
      <c r="S2250" s="25">
        <f t="shared" si="220"/>
        <v>0</v>
      </c>
      <c r="W2250">
        <f>IF(AND(P2250&gt;='World Hubbert'!$N$9,P2249&lt;'World Hubbert'!$N$9),'Data 1'!M2250,0)</f>
        <v>0</v>
      </c>
      <c r="X2250">
        <f>IF(AND(P2250&gt;='World Hubbert'!$P$9,P2249&lt;'World Hubbert'!$P$9),'Data 1'!M2250,0)</f>
        <v>0</v>
      </c>
    </row>
    <row r="2251" spans="13:24">
      <c r="M2251">
        <f t="shared" si="218"/>
        <v>2248</v>
      </c>
      <c r="N2251">
        <f>MAX('World Hubbert'!$N$17*(1-(M2251/'World Hubbert'!$N$18))*M2251,0)</f>
        <v>0</v>
      </c>
      <c r="O2251">
        <f t="shared" si="216"/>
        <v>0</v>
      </c>
      <c r="P2251">
        <f t="shared" si="217"/>
        <v>2100.9710439404557</v>
      </c>
      <c r="Q2251">
        <f t="shared" si="221"/>
        <v>2100</v>
      </c>
      <c r="R2251" s="25">
        <f t="shared" si="219"/>
        <v>0</v>
      </c>
      <c r="S2251" s="25">
        <f t="shared" si="220"/>
        <v>0</v>
      </c>
      <c r="W2251">
        <f>IF(AND(P2251&gt;='World Hubbert'!$N$9,P2250&lt;'World Hubbert'!$N$9),'Data 1'!M2251,0)</f>
        <v>0</v>
      </c>
      <c r="X2251">
        <f>IF(AND(P2251&gt;='World Hubbert'!$P$9,P2250&lt;'World Hubbert'!$P$9),'Data 1'!M2251,0)</f>
        <v>0</v>
      </c>
    </row>
    <row r="2252" spans="13:24">
      <c r="M2252">
        <f t="shared" si="218"/>
        <v>2249</v>
      </c>
      <c r="N2252">
        <f>MAX('World Hubbert'!$N$17*(1-(M2252/'World Hubbert'!$N$18))*M2252,0)</f>
        <v>0</v>
      </c>
      <c r="O2252">
        <f t="shared" si="216"/>
        <v>0</v>
      </c>
      <c r="P2252">
        <f t="shared" si="217"/>
        <v>2100.9710439404557</v>
      </c>
      <c r="Q2252">
        <f t="shared" si="221"/>
        <v>2100</v>
      </c>
      <c r="R2252" s="25">
        <f t="shared" si="219"/>
        <v>0</v>
      </c>
      <c r="S2252" s="25">
        <f t="shared" si="220"/>
        <v>0</v>
      </c>
      <c r="W2252">
        <f>IF(AND(P2252&gt;='World Hubbert'!$N$9,P2251&lt;'World Hubbert'!$N$9),'Data 1'!M2252,0)</f>
        <v>0</v>
      </c>
      <c r="X2252">
        <f>IF(AND(P2252&gt;='World Hubbert'!$P$9,P2251&lt;'World Hubbert'!$P$9),'Data 1'!M2252,0)</f>
        <v>0</v>
      </c>
    </row>
    <row r="2253" spans="13:24">
      <c r="M2253">
        <f t="shared" si="218"/>
        <v>2250</v>
      </c>
      <c r="N2253">
        <f>MAX('World Hubbert'!$N$17*(1-(M2253/'World Hubbert'!$N$18))*M2253,0)</f>
        <v>0</v>
      </c>
      <c r="O2253">
        <f t="shared" si="216"/>
        <v>0</v>
      </c>
      <c r="P2253">
        <f t="shared" si="217"/>
        <v>2100.9710439404557</v>
      </c>
      <c r="Q2253">
        <f t="shared" si="221"/>
        <v>2100</v>
      </c>
      <c r="R2253" s="25">
        <f t="shared" si="219"/>
        <v>0</v>
      </c>
      <c r="S2253" s="25">
        <f t="shared" si="220"/>
        <v>0</v>
      </c>
      <c r="W2253">
        <f>IF(AND(P2253&gt;='World Hubbert'!$N$9,P2252&lt;'World Hubbert'!$N$9),'Data 1'!M2253,0)</f>
        <v>0</v>
      </c>
      <c r="X2253">
        <f>IF(AND(P2253&gt;='World Hubbert'!$P$9,P2252&lt;'World Hubbert'!$P$9),'Data 1'!M2253,0)</f>
        <v>0</v>
      </c>
    </row>
    <row r="2254" spans="13:24">
      <c r="M2254">
        <f t="shared" si="218"/>
        <v>2251</v>
      </c>
      <c r="N2254">
        <f>MAX('World Hubbert'!$N$17*(1-(M2254/'World Hubbert'!$N$18))*M2254,0)</f>
        <v>0</v>
      </c>
      <c r="O2254">
        <f t="shared" si="216"/>
        <v>0</v>
      </c>
      <c r="P2254">
        <f t="shared" si="217"/>
        <v>2100.9710439404557</v>
      </c>
      <c r="Q2254">
        <f t="shared" si="221"/>
        <v>2100</v>
      </c>
      <c r="R2254" s="25">
        <f t="shared" si="219"/>
        <v>0</v>
      </c>
      <c r="S2254" s="25">
        <f t="shared" si="220"/>
        <v>0</v>
      </c>
      <c r="W2254">
        <f>IF(AND(P2254&gt;='World Hubbert'!$N$9,P2253&lt;'World Hubbert'!$N$9),'Data 1'!M2254,0)</f>
        <v>0</v>
      </c>
      <c r="X2254">
        <f>IF(AND(P2254&gt;='World Hubbert'!$P$9,P2253&lt;'World Hubbert'!$P$9),'Data 1'!M2254,0)</f>
        <v>0</v>
      </c>
    </row>
    <row r="2255" spans="13:24">
      <c r="M2255">
        <f t="shared" si="218"/>
        <v>2252</v>
      </c>
      <c r="N2255">
        <f>MAX('World Hubbert'!$N$17*(1-(M2255/'World Hubbert'!$N$18))*M2255,0)</f>
        <v>0</v>
      </c>
      <c r="O2255">
        <f t="shared" si="216"/>
        <v>0</v>
      </c>
      <c r="P2255">
        <f t="shared" si="217"/>
        <v>2100.9710439404557</v>
      </c>
      <c r="Q2255">
        <f t="shared" si="221"/>
        <v>2100</v>
      </c>
      <c r="R2255" s="25">
        <f t="shared" si="219"/>
        <v>0</v>
      </c>
      <c r="S2255" s="25">
        <f t="shared" si="220"/>
        <v>0</v>
      </c>
      <c r="W2255">
        <f>IF(AND(P2255&gt;='World Hubbert'!$N$9,P2254&lt;'World Hubbert'!$N$9),'Data 1'!M2255,0)</f>
        <v>0</v>
      </c>
      <c r="X2255">
        <f>IF(AND(P2255&gt;='World Hubbert'!$P$9,P2254&lt;'World Hubbert'!$P$9),'Data 1'!M2255,0)</f>
        <v>0</v>
      </c>
    </row>
    <row r="2256" spans="13:24">
      <c r="M2256">
        <f t="shared" si="218"/>
        <v>2253</v>
      </c>
      <c r="N2256">
        <f>MAX('World Hubbert'!$N$17*(1-(M2256/'World Hubbert'!$N$18))*M2256,0)</f>
        <v>0</v>
      </c>
      <c r="O2256">
        <f t="shared" si="216"/>
        <v>0</v>
      </c>
      <c r="P2256">
        <f t="shared" si="217"/>
        <v>2100.9710439404557</v>
      </c>
      <c r="Q2256">
        <f t="shared" si="221"/>
        <v>2100</v>
      </c>
      <c r="R2256" s="25">
        <f t="shared" si="219"/>
        <v>0</v>
      </c>
      <c r="S2256" s="25">
        <f t="shared" si="220"/>
        <v>0</v>
      </c>
      <c r="W2256">
        <f>IF(AND(P2256&gt;='World Hubbert'!$N$9,P2255&lt;'World Hubbert'!$N$9),'Data 1'!M2256,0)</f>
        <v>0</v>
      </c>
      <c r="X2256">
        <f>IF(AND(P2256&gt;='World Hubbert'!$P$9,P2255&lt;'World Hubbert'!$P$9),'Data 1'!M2256,0)</f>
        <v>0</v>
      </c>
    </row>
    <row r="2257" spans="13:24">
      <c r="M2257">
        <f t="shared" si="218"/>
        <v>2254</v>
      </c>
      <c r="N2257">
        <f>MAX('World Hubbert'!$N$17*(1-(M2257/'World Hubbert'!$N$18))*M2257,0)</f>
        <v>0</v>
      </c>
      <c r="O2257">
        <f t="shared" si="216"/>
        <v>0</v>
      </c>
      <c r="P2257">
        <f t="shared" si="217"/>
        <v>2100.9710439404557</v>
      </c>
      <c r="Q2257">
        <f t="shared" si="221"/>
        <v>2100</v>
      </c>
      <c r="R2257" s="25">
        <f t="shared" si="219"/>
        <v>0</v>
      </c>
      <c r="S2257" s="25">
        <f t="shared" si="220"/>
        <v>0</v>
      </c>
      <c r="W2257">
        <f>IF(AND(P2257&gt;='World Hubbert'!$N$9,P2256&lt;'World Hubbert'!$N$9),'Data 1'!M2257,0)</f>
        <v>0</v>
      </c>
      <c r="X2257">
        <f>IF(AND(P2257&gt;='World Hubbert'!$P$9,P2256&lt;'World Hubbert'!$P$9),'Data 1'!M2257,0)</f>
        <v>0</v>
      </c>
    </row>
    <row r="2258" spans="13:24">
      <c r="M2258">
        <f t="shared" si="218"/>
        <v>2255</v>
      </c>
      <c r="N2258">
        <f>MAX('World Hubbert'!$N$17*(1-(M2258/'World Hubbert'!$N$18))*M2258,0)</f>
        <v>0</v>
      </c>
      <c r="O2258">
        <f t="shared" si="216"/>
        <v>0</v>
      </c>
      <c r="P2258">
        <f t="shared" si="217"/>
        <v>2100.9710439404557</v>
      </c>
      <c r="Q2258">
        <f t="shared" si="221"/>
        <v>2100</v>
      </c>
      <c r="R2258" s="25">
        <f t="shared" si="219"/>
        <v>0</v>
      </c>
      <c r="S2258" s="25">
        <f t="shared" si="220"/>
        <v>0</v>
      </c>
      <c r="W2258">
        <f>IF(AND(P2258&gt;='World Hubbert'!$N$9,P2257&lt;'World Hubbert'!$N$9),'Data 1'!M2258,0)</f>
        <v>0</v>
      </c>
      <c r="X2258">
        <f>IF(AND(P2258&gt;='World Hubbert'!$P$9,P2257&lt;'World Hubbert'!$P$9),'Data 1'!M2258,0)</f>
        <v>0</v>
      </c>
    </row>
    <row r="2259" spans="13:24">
      <c r="M2259">
        <f t="shared" si="218"/>
        <v>2256</v>
      </c>
      <c r="N2259">
        <f>MAX('World Hubbert'!$N$17*(1-(M2259/'World Hubbert'!$N$18))*M2259,0)</f>
        <v>0</v>
      </c>
      <c r="O2259">
        <f t="shared" si="216"/>
        <v>0</v>
      </c>
      <c r="P2259">
        <f t="shared" si="217"/>
        <v>2100.9710439404557</v>
      </c>
      <c r="Q2259">
        <f t="shared" si="221"/>
        <v>2100</v>
      </c>
      <c r="R2259" s="25">
        <f t="shared" si="219"/>
        <v>0</v>
      </c>
      <c r="S2259" s="25">
        <f t="shared" si="220"/>
        <v>0</v>
      </c>
      <c r="W2259">
        <f>IF(AND(P2259&gt;='World Hubbert'!$N$9,P2258&lt;'World Hubbert'!$N$9),'Data 1'!M2259,0)</f>
        <v>0</v>
      </c>
      <c r="X2259">
        <f>IF(AND(P2259&gt;='World Hubbert'!$P$9,P2258&lt;'World Hubbert'!$P$9),'Data 1'!M2259,0)</f>
        <v>0</v>
      </c>
    </row>
    <row r="2260" spans="13:24">
      <c r="M2260">
        <f t="shared" si="218"/>
        <v>2257</v>
      </c>
      <c r="N2260">
        <f>MAX('World Hubbert'!$N$17*(1-(M2260/'World Hubbert'!$N$18))*M2260,0)</f>
        <v>0</v>
      </c>
      <c r="O2260">
        <f t="shared" si="216"/>
        <v>0</v>
      </c>
      <c r="P2260">
        <f t="shared" si="217"/>
        <v>2100.9710439404557</v>
      </c>
      <c r="Q2260">
        <f t="shared" si="221"/>
        <v>2100</v>
      </c>
      <c r="R2260" s="25">
        <f t="shared" si="219"/>
        <v>0</v>
      </c>
      <c r="S2260" s="25">
        <f t="shared" si="220"/>
        <v>0</v>
      </c>
      <c r="W2260">
        <f>IF(AND(P2260&gt;='World Hubbert'!$N$9,P2259&lt;'World Hubbert'!$N$9),'Data 1'!M2260,0)</f>
        <v>0</v>
      </c>
      <c r="X2260">
        <f>IF(AND(P2260&gt;='World Hubbert'!$P$9,P2259&lt;'World Hubbert'!$P$9),'Data 1'!M2260,0)</f>
        <v>0</v>
      </c>
    </row>
    <row r="2261" spans="13:24">
      <c r="M2261">
        <f t="shared" si="218"/>
        <v>2258</v>
      </c>
      <c r="N2261">
        <f>MAX('World Hubbert'!$N$17*(1-(M2261/'World Hubbert'!$N$18))*M2261,0)</f>
        <v>0</v>
      </c>
      <c r="O2261">
        <f t="shared" ref="O2261:O2324" si="222">IF(N2261&gt;0,1/N2261,0)</f>
        <v>0</v>
      </c>
      <c r="P2261">
        <f t="shared" ref="P2261:P2324" si="223">P2260+O2261</f>
        <v>2100.9710439404557</v>
      </c>
      <c r="Q2261">
        <f t="shared" si="221"/>
        <v>2100</v>
      </c>
      <c r="R2261" s="25">
        <f t="shared" si="219"/>
        <v>0</v>
      </c>
      <c r="S2261" s="25">
        <f t="shared" si="220"/>
        <v>0</v>
      </c>
      <c r="W2261">
        <f>IF(AND(P2261&gt;='World Hubbert'!$N$9,P2260&lt;'World Hubbert'!$N$9),'Data 1'!M2261,0)</f>
        <v>0</v>
      </c>
      <c r="X2261">
        <f>IF(AND(P2261&gt;='World Hubbert'!$P$9,P2260&lt;'World Hubbert'!$P$9),'Data 1'!M2261,0)</f>
        <v>0</v>
      </c>
    </row>
    <row r="2262" spans="13:24">
      <c r="M2262">
        <f t="shared" si="218"/>
        <v>2259</v>
      </c>
      <c r="N2262">
        <f>MAX('World Hubbert'!$N$17*(1-(M2262/'World Hubbert'!$N$18))*M2262,0)</f>
        <v>0</v>
      </c>
      <c r="O2262">
        <f t="shared" si="222"/>
        <v>0</v>
      </c>
      <c r="P2262">
        <f t="shared" si="223"/>
        <v>2100.9710439404557</v>
      </c>
      <c r="Q2262">
        <f t="shared" si="221"/>
        <v>2100</v>
      </c>
      <c r="R2262" s="25">
        <f t="shared" si="219"/>
        <v>0</v>
      </c>
      <c r="S2262" s="25">
        <f t="shared" si="220"/>
        <v>0</v>
      </c>
      <c r="W2262">
        <f>IF(AND(P2262&gt;='World Hubbert'!$N$9,P2261&lt;'World Hubbert'!$N$9),'Data 1'!M2262,0)</f>
        <v>0</v>
      </c>
      <c r="X2262">
        <f>IF(AND(P2262&gt;='World Hubbert'!$P$9,P2261&lt;'World Hubbert'!$P$9),'Data 1'!M2262,0)</f>
        <v>0</v>
      </c>
    </row>
    <row r="2263" spans="13:24">
      <c r="M2263">
        <f t="shared" si="218"/>
        <v>2260</v>
      </c>
      <c r="N2263">
        <f>MAX('World Hubbert'!$N$17*(1-(M2263/'World Hubbert'!$N$18))*M2263,0)</f>
        <v>0</v>
      </c>
      <c r="O2263">
        <f t="shared" si="222"/>
        <v>0</v>
      </c>
      <c r="P2263">
        <f t="shared" si="223"/>
        <v>2100.9710439404557</v>
      </c>
      <c r="Q2263">
        <f t="shared" si="221"/>
        <v>2100</v>
      </c>
      <c r="R2263" s="25">
        <f t="shared" si="219"/>
        <v>0</v>
      </c>
      <c r="S2263" s="25">
        <f t="shared" si="220"/>
        <v>0</v>
      </c>
      <c r="W2263">
        <f>IF(AND(P2263&gt;='World Hubbert'!$N$9,P2262&lt;'World Hubbert'!$N$9),'Data 1'!M2263,0)</f>
        <v>0</v>
      </c>
      <c r="X2263">
        <f>IF(AND(P2263&gt;='World Hubbert'!$P$9,P2262&lt;'World Hubbert'!$P$9),'Data 1'!M2263,0)</f>
        <v>0</v>
      </c>
    </row>
    <row r="2264" spans="13:24">
      <c r="M2264">
        <f t="shared" si="218"/>
        <v>2261</v>
      </c>
      <c r="N2264">
        <f>MAX('World Hubbert'!$N$17*(1-(M2264/'World Hubbert'!$N$18))*M2264,0)</f>
        <v>0</v>
      </c>
      <c r="O2264">
        <f t="shared" si="222"/>
        <v>0</v>
      </c>
      <c r="P2264">
        <f t="shared" si="223"/>
        <v>2100.9710439404557</v>
      </c>
      <c r="Q2264">
        <f t="shared" si="221"/>
        <v>2100</v>
      </c>
      <c r="R2264" s="25">
        <f t="shared" si="219"/>
        <v>0</v>
      </c>
      <c r="S2264" s="25">
        <f t="shared" si="220"/>
        <v>0</v>
      </c>
      <c r="W2264">
        <f>IF(AND(P2264&gt;='World Hubbert'!$N$9,P2263&lt;'World Hubbert'!$N$9),'Data 1'!M2264,0)</f>
        <v>0</v>
      </c>
      <c r="X2264">
        <f>IF(AND(P2264&gt;='World Hubbert'!$P$9,P2263&lt;'World Hubbert'!$P$9),'Data 1'!M2264,0)</f>
        <v>0</v>
      </c>
    </row>
    <row r="2265" spans="13:24">
      <c r="M2265">
        <f t="shared" si="218"/>
        <v>2262</v>
      </c>
      <c r="N2265">
        <f>MAX('World Hubbert'!$N$17*(1-(M2265/'World Hubbert'!$N$18))*M2265,0)</f>
        <v>0</v>
      </c>
      <c r="O2265">
        <f t="shared" si="222"/>
        <v>0</v>
      </c>
      <c r="P2265">
        <f t="shared" si="223"/>
        <v>2100.9710439404557</v>
      </c>
      <c r="Q2265">
        <f t="shared" si="221"/>
        <v>2100</v>
      </c>
      <c r="R2265" s="25">
        <f t="shared" si="219"/>
        <v>0</v>
      </c>
      <c r="S2265" s="25">
        <f t="shared" si="220"/>
        <v>0</v>
      </c>
      <c r="W2265">
        <f>IF(AND(P2265&gt;='World Hubbert'!$N$9,P2264&lt;'World Hubbert'!$N$9),'Data 1'!M2265,0)</f>
        <v>0</v>
      </c>
      <c r="X2265">
        <f>IF(AND(P2265&gt;='World Hubbert'!$P$9,P2264&lt;'World Hubbert'!$P$9),'Data 1'!M2265,0)</f>
        <v>0</v>
      </c>
    </row>
    <row r="2266" spans="13:24">
      <c r="M2266">
        <f t="shared" si="218"/>
        <v>2263</v>
      </c>
      <c r="N2266">
        <f>MAX('World Hubbert'!$N$17*(1-(M2266/'World Hubbert'!$N$18))*M2266,0)</f>
        <v>0</v>
      </c>
      <c r="O2266">
        <f t="shared" si="222"/>
        <v>0</v>
      </c>
      <c r="P2266">
        <f t="shared" si="223"/>
        <v>2100.9710439404557</v>
      </c>
      <c r="Q2266">
        <f t="shared" si="221"/>
        <v>2100</v>
      </c>
      <c r="R2266" s="25">
        <f t="shared" si="219"/>
        <v>0</v>
      </c>
      <c r="S2266" s="25">
        <f t="shared" si="220"/>
        <v>0</v>
      </c>
      <c r="W2266">
        <f>IF(AND(P2266&gt;='World Hubbert'!$N$9,P2265&lt;'World Hubbert'!$N$9),'Data 1'!M2266,0)</f>
        <v>0</v>
      </c>
      <c r="X2266">
        <f>IF(AND(P2266&gt;='World Hubbert'!$P$9,P2265&lt;'World Hubbert'!$P$9),'Data 1'!M2266,0)</f>
        <v>0</v>
      </c>
    </row>
    <row r="2267" spans="13:24">
      <c r="M2267">
        <f t="shared" si="218"/>
        <v>2264</v>
      </c>
      <c r="N2267">
        <f>MAX('World Hubbert'!$N$17*(1-(M2267/'World Hubbert'!$N$18))*M2267,0)</f>
        <v>0</v>
      </c>
      <c r="O2267">
        <f t="shared" si="222"/>
        <v>0</v>
      </c>
      <c r="P2267">
        <f t="shared" si="223"/>
        <v>2100.9710439404557</v>
      </c>
      <c r="Q2267">
        <f t="shared" si="221"/>
        <v>2100</v>
      </c>
      <c r="R2267" s="25">
        <f t="shared" si="219"/>
        <v>0</v>
      </c>
      <c r="S2267" s="25">
        <f t="shared" si="220"/>
        <v>0</v>
      </c>
      <c r="W2267">
        <f>IF(AND(P2267&gt;='World Hubbert'!$N$9,P2266&lt;'World Hubbert'!$N$9),'Data 1'!M2267,0)</f>
        <v>0</v>
      </c>
      <c r="X2267">
        <f>IF(AND(P2267&gt;='World Hubbert'!$P$9,P2266&lt;'World Hubbert'!$P$9),'Data 1'!M2267,0)</f>
        <v>0</v>
      </c>
    </row>
    <row r="2268" spans="13:24">
      <c r="M2268">
        <f t="shared" si="218"/>
        <v>2265</v>
      </c>
      <c r="N2268">
        <f>MAX('World Hubbert'!$N$17*(1-(M2268/'World Hubbert'!$N$18))*M2268,0)</f>
        <v>0</v>
      </c>
      <c r="O2268">
        <f t="shared" si="222"/>
        <v>0</v>
      </c>
      <c r="P2268">
        <f t="shared" si="223"/>
        <v>2100.9710439404557</v>
      </c>
      <c r="Q2268">
        <f t="shared" si="221"/>
        <v>2100</v>
      </c>
      <c r="R2268" s="25">
        <f t="shared" si="219"/>
        <v>0</v>
      </c>
      <c r="S2268" s="25">
        <f t="shared" si="220"/>
        <v>0</v>
      </c>
      <c r="W2268">
        <f>IF(AND(P2268&gt;='World Hubbert'!$N$9,P2267&lt;'World Hubbert'!$N$9),'Data 1'!M2268,0)</f>
        <v>0</v>
      </c>
      <c r="X2268">
        <f>IF(AND(P2268&gt;='World Hubbert'!$P$9,P2267&lt;'World Hubbert'!$P$9),'Data 1'!M2268,0)</f>
        <v>0</v>
      </c>
    </row>
    <row r="2269" spans="13:24">
      <c r="M2269">
        <f t="shared" si="218"/>
        <v>2266</v>
      </c>
      <c r="N2269">
        <f>MAX('World Hubbert'!$N$17*(1-(M2269/'World Hubbert'!$N$18))*M2269,0)</f>
        <v>0</v>
      </c>
      <c r="O2269">
        <f t="shared" si="222"/>
        <v>0</v>
      </c>
      <c r="P2269">
        <f t="shared" si="223"/>
        <v>2100.9710439404557</v>
      </c>
      <c r="Q2269">
        <f t="shared" si="221"/>
        <v>2100</v>
      </c>
      <c r="R2269" s="25">
        <f t="shared" si="219"/>
        <v>0</v>
      </c>
      <c r="S2269" s="25">
        <f t="shared" si="220"/>
        <v>0</v>
      </c>
      <c r="W2269">
        <f>IF(AND(P2269&gt;='World Hubbert'!$N$9,P2268&lt;'World Hubbert'!$N$9),'Data 1'!M2269,0)</f>
        <v>0</v>
      </c>
      <c r="X2269">
        <f>IF(AND(P2269&gt;='World Hubbert'!$P$9,P2268&lt;'World Hubbert'!$P$9),'Data 1'!M2269,0)</f>
        <v>0</v>
      </c>
    </row>
    <row r="2270" spans="13:24">
      <c r="M2270">
        <f t="shared" si="218"/>
        <v>2267</v>
      </c>
      <c r="N2270">
        <f>MAX('World Hubbert'!$N$17*(1-(M2270/'World Hubbert'!$N$18))*M2270,0)</f>
        <v>0</v>
      </c>
      <c r="O2270">
        <f t="shared" si="222"/>
        <v>0</v>
      </c>
      <c r="P2270">
        <f t="shared" si="223"/>
        <v>2100.9710439404557</v>
      </c>
      <c r="Q2270">
        <f t="shared" si="221"/>
        <v>2100</v>
      </c>
      <c r="R2270" s="25">
        <f t="shared" si="219"/>
        <v>0</v>
      </c>
      <c r="S2270" s="25">
        <f t="shared" si="220"/>
        <v>0</v>
      </c>
      <c r="W2270">
        <f>IF(AND(P2270&gt;='World Hubbert'!$N$9,P2269&lt;'World Hubbert'!$N$9),'Data 1'!M2270,0)</f>
        <v>0</v>
      </c>
      <c r="X2270">
        <f>IF(AND(P2270&gt;='World Hubbert'!$P$9,P2269&lt;'World Hubbert'!$P$9),'Data 1'!M2270,0)</f>
        <v>0</v>
      </c>
    </row>
    <row r="2271" spans="13:24">
      <c r="M2271">
        <f t="shared" si="218"/>
        <v>2268</v>
      </c>
      <c r="N2271">
        <f>MAX('World Hubbert'!$N$17*(1-(M2271/'World Hubbert'!$N$18))*M2271,0)</f>
        <v>0</v>
      </c>
      <c r="O2271">
        <f t="shared" si="222"/>
        <v>0</v>
      </c>
      <c r="P2271">
        <f t="shared" si="223"/>
        <v>2100.9710439404557</v>
      </c>
      <c r="Q2271">
        <f t="shared" si="221"/>
        <v>2100</v>
      </c>
      <c r="R2271" s="25">
        <f t="shared" si="219"/>
        <v>0</v>
      </c>
      <c r="S2271" s="25">
        <f t="shared" si="220"/>
        <v>0</v>
      </c>
      <c r="W2271">
        <f>IF(AND(P2271&gt;='World Hubbert'!$N$9,P2270&lt;'World Hubbert'!$N$9),'Data 1'!M2271,0)</f>
        <v>0</v>
      </c>
      <c r="X2271">
        <f>IF(AND(P2271&gt;='World Hubbert'!$P$9,P2270&lt;'World Hubbert'!$P$9),'Data 1'!M2271,0)</f>
        <v>0</v>
      </c>
    </row>
    <row r="2272" spans="13:24">
      <c r="M2272">
        <f t="shared" si="218"/>
        <v>2269</v>
      </c>
      <c r="N2272">
        <f>MAX('World Hubbert'!$N$17*(1-(M2272/'World Hubbert'!$N$18))*M2272,0)</f>
        <v>0</v>
      </c>
      <c r="O2272">
        <f t="shared" si="222"/>
        <v>0</v>
      </c>
      <c r="P2272">
        <f t="shared" si="223"/>
        <v>2100.9710439404557</v>
      </c>
      <c r="Q2272">
        <f t="shared" si="221"/>
        <v>2100</v>
      </c>
      <c r="R2272" s="25">
        <f t="shared" si="219"/>
        <v>0</v>
      </c>
      <c r="S2272" s="25">
        <f t="shared" si="220"/>
        <v>0</v>
      </c>
      <c r="W2272">
        <f>IF(AND(P2272&gt;='World Hubbert'!$N$9,P2271&lt;'World Hubbert'!$N$9),'Data 1'!M2272,0)</f>
        <v>0</v>
      </c>
      <c r="X2272">
        <f>IF(AND(P2272&gt;='World Hubbert'!$P$9,P2271&lt;'World Hubbert'!$P$9),'Data 1'!M2272,0)</f>
        <v>0</v>
      </c>
    </row>
    <row r="2273" spans="13:24">
      <c r="M2273">
        <f t="shared" si="218"/>
        <v>2270</v>
      </c>
      <c r="N2273">
        <f>MAX('World Hubbert'!$N$17*(1-(M2273/'World Hubbert'!$N$18))*M2273,0)</f>
        <v>0</v>
      </c>
      <c r="O2273">
        <f t="shared" si="222"/>
        <v>0</v>
      </c>
      <c r="P2273">
        <f t="shared" si="223"/>
        <v>2100.9710439404557</v>
      </c>
      <c r="Q2273">
        <f t="shared" si="221"/>
        <v>2100</v>
      </c>
      <c r="R2273" s="25">
        <f t="shared" si="219"/>
        <v>0</v>
      </c>
      <c r="S2273" s="25">
        <f t="shared" si="220"/>
        <v>0</v>
      </c>
      <c r="W2273">
        <f>IF(AND(P2273&gt;='World Hubbert'!$N$9,P2272&lt;'World Hubbert'!$N$9),'Data 1'!M2273,0)</f>
        <v>0</v>
      </c>
      <c r="X2273">
        <f>IF(AND(P2273&gt;='World Hubbert'!$P$9,P2272&lt;'World Hubbert'!$P$9),'Data 1'!M2273,0)</f>
        <v>0</v>
      </c>
    </row>
    <row r="2274" spans="13:24">
      <c r="M2274">
        <f t="shared" si="218"/>
        <v>2271</v>
      </c>
      <c r="N2274">
        <f>MAX('World Hubbert'!$N$17*(1-(M2274/'World Hubbert'!$N$18))*M2274,0)</f>
        <v>0</v>
      </c>
      <c r="O2274">
        <f t="shared" si="222"/>
        <v>0</v>
      </c>
      <c r="P2274">
        <f t="shared" si="223"/>
        <v>2100.9710439404557</v>
      </c>
      <c r="Q2274">
        <f t="shared" si="221"/>
        <v>2100</v>
      </c>
      <c r="R2274" s="25">
        <f t="shared" si="219"/>
        <v>0</v>
      </c>
      <c r="S2274" s="25">
        <f t="shared" si="220"/>
        <v>0</v>
      </c>
      <c r="W2274">
        <f>IF(AND(P2274&gt;='World Hubbert'!$N$9,P2273&lt;'World Hubbert'!$N$9),'Data 1'!M2274,0)</f>
        <v>0</v>
      </c>
      <c r="X2274">
        <f>IF(AND(P2274&gt;='World Hubbert'!$P$9,P2273&lt;'World Hubbert'!$P$9),'Data 1'!M2274,0)</f>
        <v>0</v>
      </c>
    </row>
    <row r="2275" spans="13:24">
      <c r="M2275">
        <f t="shared" si="218"/>
        <v>2272</v>
      </c>
      <c r="N2275">
        <f>MAX('World Hubbert'!$N$17*(1-(M2275/'World Hubbert'!$N$18))*M2275,0)</f>
        <v>0</v>
      </c>
      <c r="O2275">
        <f t="shared" si="222"/>
        <v>0</v>
      </c>
      <c r="P2275">
        <f t="shared" si="223"/>
        <v>2100.9710439404557</v>
      </c>
      <c r="Q2275">
        <f t="shared" si="221"/>
        <v>2100</v>
      </c>
      <c r="R2275" s="25">
        <f t="shared" si="219"/>
        <v>0</v>
      </c>
      <c r="S2275" s="25">
        <f t="shared" si="220"/>
        <v>0</v>
      </c>
      <c r="W2275">
        <f>IF(AND(P2275&gt;='World Hubbert'!$N$9,P2274&lt;'World Hubbert'!$N$9),'Data 1'!M2275,0)</f>
        <v>0</v>
      </c>
      <c r="X2275">
        <f>IF(AND(P2275&gt;='World Hubbert'!$P$9,P2274&lt;'World Hubbert'!$P$9),'Data 1'!M2275,0)</f>
        <v>0</v>
      </c>
    </row>
    <row r="2276" spans="13:24">
      <c r="M2276">
        <f t="shared" si="218"/>
        <v>2273</v>
      </c>
      <c r="N2276">
        <f>MAX('World Hubbert'!$N$17*(1-(M2276/'World Hubbert'!$N$18))*M2276,0)</f>
        <v>0</v>
      </c>
      <c r="O2276">
        <f t="shared" si="222"/>
        <v>0</v>
      </c>
      <c r="P2276">
        <f t="shared" si="223"/>
        <v>2100.9710439404557</v>
      </c>
      <c r="Q2276">
        <f t="shared" si="221"/>
        <v>2100</v>
      </c>
      <c r="R2276" s="25">
        <f t="shared" si="219"/>
        <v>0</v>
      </c>
      <c r="S2276" s="25">
        <f t="shared" si="220"/>
        <v>0</v>
      </c>
      <c r="W2276">
        <f>IF(AND(P2276&gt;='World Hubbert'!$N$9,P2275&lt;'World Hubbert'!$N$9),'Data 1'!M2276,0)</f>
        <v>0</v>
      </c>
      <c r="X2276">
        <f>IF(AND(P2276&gt;='World Hubbert'!$P$9,P2275&lt;'World Hubbert'!$P$9),'Data 1'!M2276,0)</f>
        <v>0</v>
      </c>
    </row>
    <row r="2277" spans="13:24">
      <c r="M2277">
        <f t="shared" si="218"/>
        <v>2274</v>
      </c>
      <c r="N2277">
        <f>MAX('World Hubbert'!$N$17*(1-(M2277/'World Hubbert'!$N$18))*M2277,0)</f>
        <v>0</v>
      </c>
      <c r="O2277">
        <f t="shared" si="222"/>
        <v>0</v>
      </c>
      <c r="P2277">
        <f t="shared" si="223"/>
        <v>2100.9710439404557</v>
      </c>
      <c r="Q2277">
        <f t="shared" si="221"/>
        <v>2100</v>
      </c>
      <c r="R2277" s="25">
        <f t="shared" si="219"/>
        <v>0</v>
      </c>
      <c r="S2277" s="25">
        <f t="shared" si="220"/>
        <v>0</v>
      </c>
      <c r="W2277">
        <f>IF(AND(P2277&gt;='World Hubbert'!$N$9,P2276&lt;'World Hubbert'!$N$9),'Data 1'!M2277,0)</f>
        <v>0</v>
      </c>
      <c r="X2277">
        <f>IF(AND(P2277&gt;='World Hubbert'!$P$9,P2276&lt;'World Hubbert'!$P$9),'Data 1'!M2277,0)</f>
        <v>0</v>
      </c>
    </row>
    <row r="2278" spans="13:24">
      <c r="M2278">
        <f t="shared" si="218"/>
        <v>2275</v>
      </c>
      <c r="N2278">
        <f>MAX('World Hubbert'!$N$17*(1-(M2278/'World Hubbert'!$N$18))*M2278,0)</f>
        <v>0</v>
      </c>
      <c r="O2278">
        <f t="shared" si="222"/>
        <v>0</v>
      </c>
      <c r="P2278">
        <f t="shared" si="223"/>
        <v>2100.9710439404557</v>
      </c>
      <c r="Q2278">
        <f t="shared" si="221"/>
        <v>2100</v>
      </c>
      <c r="R2278" s="25">
        <f t="shared" si="219"/>
        <v>0</v>
      </c>
      <c r="S2278" s="25">
        <f t="shared" si="220"/>
        <v>0</v>
      </c>
      <c r="W2278">
        <f>IF(AND(P2278&gt;='World Hubbert'!$N$9,P2277&lt;'World Hubbert'!$N$9),'Data 1'!M2278,0)</f>
        <v>0</v>
      </c>
      <c r="X2278">
        <f>IF(AND(P2278&gt;='World Hubbert'!$P$9,P2277&lt;'World Hubbert'!$P$9),'Data 1'!M2278,0)</f>
        <v>0</v>
      </c>
    </row>
    <row r="2279" spans="13:24">
      <c r="M2279">
        <f t="shared" si="218"/>
        <v>2276</v>
      </c>
      <c r="N2279">
        <f>MAX('World Hubbert'!$N$17*(1-(M2279/'World Hubbert'!$N$18))*M2279,0)</f>
        <v>0</v>
      </c>
      <c r="O2279">
        <f t="shared" si="222"/>
        <v>0</v>
      </c>
      <c r="P2279">
        <f t="shared" si="223"/>
        <v>2100.9710439404557</v>
      </c>
      <c r="Q2279">
        <f t="shared" si="221"/>
        <v>2100</v>
      </c>
      <c r="R2279" s="25">
        <f t="shared" si="219"/>
        <v>0</v>
      </c>
      <c r="S2279" s="25">
        <f t="shared" si="220"/>
        <v>0</v>
      </c>
      <c r="W2279">
        <f>IF(AND(P2279&gt;='World Hubbert'!$N$9,P2278&lt;'World Hubbert'!$N$9),'Data 1'!M2279,0)</f>
        <v>0</v>
      </c>
      <c r="X2279">
        <f>IF(AND(P2279&gt;='World Hubbert'!$P$9,P2278&lt;'World Hubbert'!$P$9),'Data 1'!M2279,0)</f>
        <v>0</v>
      </c>
    </row>
    <row r="2280" spans="13:24">
      <c r="M2280">
        <f t="shared" si="218"/>
        <v>2277</v>
      </c>
      <c r="N2280">
        <f>MAX('World Hubbert'!$N$17*(1-(M2280/'World Hubbert'!$N$18))*M2280,0)</f>
        <v>0</v>
      </c>
      <c r="O2280">
        <f t="shared" si="222"/>
        <v>0</v>
      </c>
      <c r="P2280">
        <f t="shared" si="223"/>
        <v>2100.9710439404557</v>
      </c>
      <c r="Q2280">
        <f t="shared" si="221"/>
        <v>2100</v>
      </c>
      <c r="R2280" s="25">
        <f t="shared" si="219"/>
        <v>0</v>
      </c>
      <c r="S2280" s="25">
        <f t="shared" si="220"/>
        <v>0</v>
      </c>
      <c r="W2280">
        <f>IF(AND(P2280&gt;='World Hubbert'!$N$9,P2279&lt;'World Hubbert'!$N$9),'Data 1'!M2280,0)</f>
        <v>0</v>
      </c>
      <c r="X2280">
        <f>IF(AND(P2280&gt;='World Hubbert'!$P$9,P2279&lt;'World Hubbert'!$P$9),'Data 1'!M2280,0)</f>
        <v>0</v>
      </c>
    </row>
    <row r="2281" spans="13:24">
      <c r="M2281">
        <f t="shared" si="218"/>
        <v>2278</v>
      </c>
      <c r="N2281">
        <f>MAX('World Hubbert'!$N$17*(1-(M2281/'World Hubbert'!$N$18))*M2281,0)</f>
        <v>0</v>
      </c>
      <c r="O2281">
        <f t="shared" si="222"/>
        <v>0</v>
      </c>
      <c r="P2281">
        <f t="shared" si="223"/>
        <v>2100.9710439404557</v>
      </c>
      <c r="Q2281">
        <f t="shared" si="221"/>
        <v>2100</v>
      </c>
      <c r="R2281" s="25">
        <f t="shared" si="219"/>
        <v>0</v>
      </c>
      <c r="S2281" s="25">
        <f t="shared" si="220"/>
        <v>0</v>
      </c>
      <c r="W2281">
        <f>IF(AND(P2281&gt;='World Hubbert'!$N$9,P2280&lt;'World Hubbert'!$N$9),'Data 1'!M2281,0)</f>
        <v>0</v>
      </c>
      <c r="X2281">
        <f>IF(AND(P2281&gt;='World Hubbert'!$P$9,P2280&lt;'World Hubbert'!$P$9),'Data 1'!M2281,0)</f>
        <v>0</v>
      </c>
    </row>
    <row r="2282" spans="13:24">
      <c r="M2282">
        <f t="shared" si="218"/>
        <v>2279</v>
      </c>
      <c r="N2282">
        <f>MAX('World Hubbert'!$N$17*(1-(M2282/'World Hubbert'!$N$18))*M2282,0)</f>
        <v>0</v>
      </c>
      <c r="O2282">
        <f t="shared" si="222"/>
        <v>0</v>
      </c>
      <c r="P2282">
        <f t="shared" si="223"/>
        <v>2100.9710439404557</v>
      </c>
      <c r="Q2282">
        <f t="shared" si="221"/>
        <v>2100</v>
      </c>
      <c r="R2282" s="25">
        <f t="shared" si="219"/>
        <v>0</v>
      </c>
      <c r="S2282" s="25">
        <f t="shared" si="220"/>
        <v>0</v>
      </c>
      <c r="W2282">
        <f>IF(AND(P2282&gt;='World Hubbert'!$N$9,P2281&lt;'World Hubbert'!$N$9),'Data 1'!M2282,0)</f>
        <v>0</v>
      </c>
      <c r="X2282">
        <f>IF(AND(P2282&gt;='World Hubbert'!$P$9,P2281&lt;'World Hubbert'!$P$9),'Data 1'!M2282,0)</f>
        <v>0</v>
      </c>
    </row>
    <row r="2283" spans="13:24">
      <c r="M2283">
        <f t="shared" si="218"/>
        <v>2280</v>
      </c>
      <c r="N2283">
        <f>MAX('World Hubbert'!$N$17*(1-(M2283/'World Hubbert'!$N$18))*M2283,0)</f>
        <v>0</v>
      </c>
      <c r="O2283">
        <f t="shared" si="222"/>
        <v>0</v>
      </c>
      <c r="P2283">
        <f t="shared" si="223"/>
        <v>2100.9710439404557</v>
      </c>
      <c r="Q2283">
        <f t="shared" si="221"/>
        <v>2100</v>
      </c>
      <c r="R2283" s="25">
        <f t="shared" si="219"/>
        <v>0</v>
      </c>
      <c r="S2283" s="25">
        <f t="shared" si="220"/>
        <v>0</v>
      </c>
      <c r="W2283">
        <f>IF(AND(P2283&gt;='World Hubbert'!$N$9,P2282&lt;'World Hubbert'!$N$9),'Data 1'!M2283,0)</f>
        <v>0</v>
      </c>
      <c r="X2283">
        <f>IF(AND(P2283&gt;='World Hubbert'!$P$9,P2282&lt;'World Hubbert'!$P$9),'Data 1'!M2283,0)</f>
        <v>0</v>
      </c>
    </row>
    <row r="2284" spans="13:24">
      <c r="M2284">
        <f t="shared" si="218"/>
        <v>2281</v>
      </c>
      <c r="N2284">
        <f>MAX('World Hubbert'!$N$17*(1-(M2284/'World Hubbert'!$N$18))*M2284,0)</f>
        <v>0</v>
      </c>
      <c r="O2284">
        <f t="shared" si="222"/>
        <v>0</v>
      </c>
      <c r="P2284">
        <f t="shared" si="223"/>
        <v>2100.9710439404557</v>
      </c>
      <c r="Q2284">
        <f t="shared" si="221"/>
        <v>2100</v>
      </c>
      <c r="R2284" s="25">
        <f t="shared" si="219"/>
        <v>0</v>
      </c>
      <c r="S2284" s="25">
        <f t="shared" si="220"/>
        <v>0</v>
      </c>
      <c r="W2284">
        <f>IF(AND(P2284&gt;='World Hubbert'!$N$9,P2283&lt;'World Hubbert'!$N$9),'Data 1'!M2284,0)</f>
        <v>0</v>
      </c>
      <c r="X2284">
        <f>IF(AND(P2284&gt;='World Hubbert'!$P$9,P2283&lt;'World Hubbert'!$P$9),'Data 1'!M2284,0)</f>
        <v>0</v>
      </c>
    </row>
    <row r="2285" spans="13:24">
      <c r="M2285">
        <f t="shared" si="218"/>
        <v>2282</v>
      </c>
      <c r="N2285">
        <f>MAX('World Hubbert'!$N$17*(1-(M2285/'World Hubbert'!$N$18))*M2285,0)</f>
        <v>0</v>
      </c>
      <c r="O2285">
        <f t="shared" si="222"/>
        <v>0</v>
      </c>
      <c r="P2285">
        <f t="shared" si="223"/>
        <v>2100.9710439404557</v>
      </c>
      <c r="Q2285">
        <f t="shared" si="221"/>
        <v>2100</v>
      </c>
      <c r="R2285" s="25">
        <f t="shared" si="219"/>
        <v>0</v>
      </c>
      <c r="S2285" s="25">
        <f t="shared" si="220"/>
        <v>0</v>
      </c>
      <c r="W2285">
        <f>IF(AND(P2285&gt;='World Hubbert'!$N$9,P2284&lt;'World Hubbert'!$N$9),'Data 1'!M2285,0)</f>
        <v>0</v>
      </c>
      <c r="X2285">
        <f>IF(AND(P2285&gt;='World Hubbert'!$P$9,P2284&lt;'World Hubbert'!$P$9),'Data 1'!M2285,0)</f>
        <v>0</v>
      </c>
    </row>
    <row r="2286" spans="13:24">
      <c r="M2286">
        <f t="shared" si="218"/>
        <v>2283</v>
      </c>
      <c r="N2286">
        <f>MAX('World Hubbert'!$N$17*(1-(M2286/'World Hubbert'!$N$18))*M2286,0)</f>
        <v>0</v>
      </c>
      <c r="O2286">
        <f t="shared" si="222"/>
        <v>0</v>
      </c>
      <c r="P2286">
        <f t="shared" si="223"/>
        <v>2100.9710439404557</v>
      </c>
      <c r="Q2286">
        <f t="shared" si="221"/>
        <v>2100</v>
      </c>
      <c r="R2286" s="25">
        <f t="shared" si="219"/>
        <v>0</v>
      </c>
      <c r="S2286" s="25">
        <f t="shared" si="220"/>
        <v>0</v>
      </c>
      <c r="W2286">
        <f>IF(AND(P2286&gt;='World Hubbert'!$N$9,P2285&lt;'World Hubbert'!$N$9),'Data 1'!M2286,0)</f>
        <v>0</v>
      </c>
      <c r="X2286">
        <f>IF(AND(P2286&gt;='World Hubbert'!$P$9,P2285&lt;'World Hubbert'!$P$9),'Data 1'!M2286,0)</f>
        <v>0</v>
      </c>
    </row>
    <row r="2287" spans="13:24">
      <c r="M2287">
        <f t="shared" si="218"/>
        <v>2284</v>
      </c>
      <c r="N2287">
        <f>MAX('World Hubbert'!$N$17*(1-(M2287/'World Hubbert'!$N$18))*M2287,0)</f>
        <v>0</v>
      </c>
      <c r="O2287">
        <f t="shared" si="222"/>
        <v>0</v>
      </c>
      <c r="P2287">
        <f t="shared" si="223"/>
        <v>2100.9710439404557</v>
      </c>
      <c r="Q2287">
        <f t="shared" si="221"/>
        <v>2100</v>
      </c>
      <c r="R2287" s="25">
        <f t="shared" si="219"/>
        <v>0</v>
      </c>
      <c r="S2287" s="25">
        <f t="shared" si="220"/>
        <v>0</v>
      </c>
      <c r="W2287">
        <f>IF(AND(P2287&gt;='World Hubbert'!$N$9,P2286&lt;'World Hubbert'!$N$9),'Data 1'!M2287,0)</f>
        <v>0</v>
      </c>
      <c r="X2287">
        <f>IF(AND(P2287&gt;='World Hubbert'!$P$9,P2286&lt;'World Hubbert'!$P$9),'Data 1'!M2287,0)</f>
        <v>0</v>
      </c>
    </row>
    <row r="2288" spans="13:24">
      <c r="M2288">
        <f t="shared" si="218"/>
        <v>2285</v>
      </c>
      <c r="N2288">
        <f>MAX('World Hubbert'!$N$17*(1-(M2288/'World Hubbert'!$N$18))*M2288,0)</f>
        <v>0</v>
      </c>
      <c r="O2288">
        <f t="shared" si="222"/>
        <v>0</v>
      </c>
      <c r="P2288">
        <f t="shared" si="223"/>
        <v>2100.9710439404557</v>
      </c>
      <c r="Q2288">
        <f t="shared" si="221"/>
        <v>2100</v>
      </c>
      <c r="R2288" s="25">
        <f t="shared" si="219"/>
        <v>0</v>
      </c>
      <c r="S2288" s="25">
        <f t="shared" si="220"/>
        <v>0</v>
      </c>
      <c r="W2288">
        <f>IF(AND(P2288&gt;='World Hubbert'!$N$9,P2287&lt;'World Hubbert'!$N$9),'Data 1'!M2288,0)</f>
        <v>0</v>
      </c>
      <c r="X2288">
        <f>IF(AND(P2288&gt;='World Hubbert'!$P$9,P2287&lt;'World Hubbert'!$P$9),'Data 1'!M2288,0)</f>
        <v>0</v>
      </c>
    </row>
    <row r="2289" spans="13:24">
      <c r="M2289">
        <f t="shared" si="218"/>
        <v>2286</v>
      </c>
      <c r="N2289">
        <f>MAX('World Hubbert'!$N$17*(1-(M2289/'World Hubbert'!$N$18))*M2289,0)</f>
        <v>0</v>
      </c>
      <c r="O2289">
        <f t="shared" si="222"/>
        <v>0</v>
      </c>
      <c r="P2289">
        <f t="shared" si="223"/>
        <v>2100.9710439404557</v>
      </c>
      <c r="Q2289">
        <f t="shared" si="221"/>
        <v>2100</v>
      </c>
      <c r="R2289" s="25">
        <f t="shared" si="219"/>
        <v>0</v>
      </c>
      <c r="S2289" s="25">
        <f t="shared" si="220"/>
        <v>0</v>
      </c>
      <c r="W2289">
        <f>IF(AND(P2289&gt;='World Hubbert'!$N$9,P2288&lt;'World Hubbert'!$N$9),'Data 1'!M2289,0)</f>
        <v>0</v>
      </c>
      <c r="X2289">
        <f>IF(AND(P2289&gt;='World Hubbert'!$P$9,P2288&lt;'World Hubbert'!$P$9),'Data 1'!M2289,0)</f>
        <v>0</v>
      </c>
    </row>
    <row r="2290" spans="13:24">
      <c r="M2290">
        <f t="shared" si="218"/>
        <v>2287</v>
      </c>
      <c r="N2290">
        <f>MAX('World Hubbert'!$N$17*(1-(M2290/'World Hubbert'!$N$18))*M2290,0)</f>
        <v>0</v>
      </c>
      <c r="O2290">
        <f t="shared" si="222"/>
        <v>0</v>
      </c>
      <c r="P2290">
        <f t="shared" si="223"/>
        <v>2100.9710439404557</v>
      </c>
      <c r="Q2290">
        <f t="shared" si="221"/>
        <v>2100</v>
      </c>
      <c r="R2290" s="25">
        <f t="shared" si="219"/>
        <v>0</v>
      </c>
      <c r="S2290" s="25">
        <f t="shared" si="220"/>
        <v>0</v>
      </c>
      <c r="W2290">
        <f>IF(AND(P2290&gt;='World Hubbert'!$N$9,P2289&lt;'World Hubbert'!$N$9),'Data 1'!M2290,0)</f>
        <v>0</v>
      </c>
      <c r="X2290">
        <f>IF(AND(P2290&gt;='World Hubbert'!$P$9,P2289&lt;'World Hubbert'!$P$9),'Data 1'!M2290,0)</f>
        <v>0</v>
      </c>
    </row>
    <row r="2291" spans="13:24">
      <c r="M2291">
        <f t="shared" si="218"/>
        <v>2288</v>
      </c>
      <c r="N2291">
        <f>MAX('World Hubbert'!$N$17*(1-(M2291/'World Hubbert'!$N$18))*M2291,0)</f>
        <v>0</v>
      </c>
      <c r="O2291">
        <f t="shared" si="222"/>
        <v>0</v>
      </c>
      <c r="P2291">
        <f t="shared" si="223"/>
        <v>2100.9710439404557</v>
      </c>
      <c r="Q2291">
        <f t="shared" si="221"/>
        <v>2100</v>
      </c>
      <c r="R2291" s="25">
        <f t="shared" si="219"/>
        <v>0</v>
      </c>
      <c r="S2291" s="25">
        <f t="shared" si="220"/>
        <v>0</v>
      </c>
      <c r="W2291">
        <f>IF(AND(P2291&gt;='World Hubbert'!$N$9,P2290&lt;'World Hubbert'!$N$9),'Data 1'!M2291,0)</f>
        <v>0</v>
      </c>
      <c r="X2291">
        <f>IF(AND(P2291&gt;='World Hubbert'!$P$9,P2290&lt;'World Hubbert'!$P$9),'Data 1'!M2291,0)</f>
        <v>0</v>
      </c>
    </row>
    <row r="2292" spans="13:24">
      <c r="M2292">
        <f t="shared" si="218"/>
        <v>2289</v>
      </c>
      <c r="N2292">
        <f>MAX('World Hubbert'!$N$17*(1-(M2292/'World Hubbert'!$N$18))*M2292,0)</f>
        <v>0</v>
      </c>
      <c r="O2292">
        <f t="shared" si="222"/>
        <v>0</v>
      </c>
      <c r="P2292">
        <f t="shared" si="223"/>
        <v>2100.9710439404557</v>
      </c>
      <c r="Q2292">
        <f t="shared" si="221"/>
        <v>2100</v>
      </c>
      <c r="R2292" s="25">
        <f t="shared" si="219"/>
        <v>0</v>
      </c>
      <c r="S2292" s="25">
        <f t="shared" si="220"/>
        <v>0</v>
      </c>
      <c r="W2292">
        <f>IF(AND(P2292&gt;='World Hubbert'!$N$9,P2291&lt;'World Hubbert'!$N$9),'Data 1'!M2292,0)</f>
        <v>0</v>
      </c>
      <c r="X2292">
        <f>IF(AND(P2292&gt;='World Hubbert'!$P$9,P2291&lt;'World Hubbert'!$P$9),'Data 1'!M2292,0)</f>
        <v>0</v>
      </c>
    </row>
    <row r="2293" spans="13:24">
      <c r="M2293">
        <f t="shared" si="218"/>
        <v>2290</v>
      </c>
      <c r="N2293">
        <f>MAX('World Hubbert'!$N$17*(1-(M2293/'World Hubbert'!$N$18))*M2293,0)</f>
        <v>0</v>
      </c>
      <c r="O2293">
        <f t="shared" si="222"/>
        <v>0</v>
      </c>
      <c r="P2293">
        <f t="shared" si="223"/>
        <v>2100.9710439404557</v>
      </c>
      <c r="Q2293">
        <f t="shared" si="221"/>
        <v>2100</v>
      </c>
      <c r="R2293" s="25">
        <f t="shared" si="219"/>
        <v>0</v>
      </c>
      <c r="S2293" s="25">
        <f t="shared" si="220"/>
        <v>0</v>
      </c>
      <c r="W2293">
        <f>IF(AND(P2293&gt;='World Hubbert'!$N$9,P2292&lt;'World Hubbert'!$N$9),'Data 1'!M2293,0)</f>
        <v>0</v>
      </c>
      <c r="X2293">
        <f>IF(AND(P2293&gt;='World Hubbert'!$P$9,P2292&lt;'World Hubbert'!$P$9),'Data 1'!M2293,0)</f>
        <v>0</v>
      </c>
    </row>
    <row r="2294" spans="13:24">
      <c r="M2294">
        <f t="shared" si="218"/>
        <v>2291</v>
      </c>
      <c r="N2294">
        <f>MAX('World Hubbert'!$N$17*(1-(M2294/'World Hubbert'!$N$18))*M2294,0)</f>
        <v>0</v>
      </c>
      <c r="O2294">
        <f t="shared" si="222"/>
        <v>0</v>
      </c>
      <c r="P2294">
        <f t="shared" si="223"/>
        <v>2100.9710439404557</v>
      </c>
      <c r="Q2294">
        <f t="shared" si="221"/>
        <v>2100</v>
      </c>
      <c r="R2294" s="25">
        <f t="shared" si="219"/>
        <v>0</v>
      </c>
      <c r="S2294" s="25">
        <f t="shared" si="220"/>
        <v>0</v>
      </c>
      <c r="W2294">
        <f>IF(AND(P2294&gt;='World Hubbert'!$N$9,P2293&lt;'World Hubbert'!$N$9),'Data 1'!M2294,0)</f>
        <v>0</v>
      </c>
      <c r="X2294">
        <f>IF(AND(P2294&gt;='World Hubbert'!$P$9,P2293&lt;'World Hubbert'!$P$9),'Data 1'!M2294,0)</f>
        <v>0</v>
      </c>
    </row>
    <row r="2295" spans="13:24">
      <c r="M2295">
        <f t="shared" ref="M2295:M2358" si="224">M2294+1</f>
        <v>2292</v>
      </c>
      <c r="N2295">
        <f>MAX('World Hubbert'!$N$17*(1-(M2295/'World Hubbert'!$N$18))*M2295,0)</f>
        <v>0</v>
      </c>
      <c r="O2295">
        <f t="shared" si="222"/>
        <v>0</v>
      </c>
      <c r="P2295">
        <f t="shared" si="223"/>
        <v>2100.9710439404557</v>
      </c>
      <c r="Q2295">
        <f t="shared" si="221"/>
        <v>2100</v>
      </c>
      <c r="R2295" s="25">
        <f t="shared" ref="R2295:R2358" si="225">IF(N2295&gt;0,N2295*1000,0)</f>
        <v>0</v>
      </c>
      <c r="S2295" s="25">
        <f t="shared" ref="S2295:S2358" si="226">IF(R2295=$T$6,Q2295,0)</f>
        <v>0</v>
      </c>
      <c r="W2295">
        <f>IF(AND(P2295&gt;='World Hubbert'!$N$9,P2294&lt;'World Hubbert'!$N$9),'Data 1'!M2295,0)</f>
        <v>0</v>
      </c>
      <c r="X2295">
        <f>IF(AND(P2295&gt;='World Hubbert'!$P$9,P2294&lt;'World Hubbert'!$P$9),'Data 1'!M2295,0)</f>
        <v>0</v>
      </c>
    </row>
    <row r="2296" spans="13:24">
      <c r="M2296">
        <f t="shared" si="224"/>
        <v>2293</v>
      </c>
      <c r="N2296">
        <f>MAX('World Hubbert'!$N$17*(1-(M2296/'World Hubbert'!$N$18))*M2296,0)</f>
        <v>0</v>
      </c>
      <c r="O2296">
        <f t="shared" si="222"/>
        <v>0</v>
      </c>
      <c r="P2296">
        <f t="shared" si="223"/>
        <v>2100.9710439404557</v>
      </c>
      <c r="Q2296">
        <f t="shared" si="221"/>
        <v>2100</v>
      </c>
      <c r="R2296" s="25">
        <f t="shared" si="225"/>
        <v>0</v>
      </c>
      <c r="S2296" s="25">
        <f t="shared" si="226"/>
        <v>0</v>
      </c>
      <c r="W2296">
        <f>IF(AND(P2296&gt;='World Hubbert'!$N$9,P2295&lt;'World Hubbert'!$N$9),'Data 1'!M2296,0)</f>
        <v>0</v>
      </c>
      <c r="X2296">
        <f>IF(AND(P2296&gt;='World Hubbert'!$P$9,P2295&lt;'World Hubbert'!$P$9),'Data 1'!M2296,0)</f>
        <v>0</v>
      </c>
    </row>
    <row r="2297" spans="13:24">
      <c r="M2297">
        <f t="shared" si="224"/>
        <v>2294</v>
      </c>
      <c r="N2297">
        <f>MAX('World Hubbert'!$N$17*(1-(M2297/'World Hubbert'!$N$18))*M2297,0)</f>
        <v>0</v>
      </c>
      <c r="O2297">
        <f t="shared" si="222"/>
        <v>0</v>
      </c>
      <c r="P2297">
        <f t="shared" si="223"/>
        <v>2100.9710439404557</v>
      </c>
      <c r="Q2297">
        <f t="shared" si="221"/>
        <v>2100</v>
      </c>
      <c r="R2297" s="25">
        <f t="shared" si="225"/>
        <v>0</v>
      </c>
      <c r="S2297" s="25">
        <f t="shared" si="226"/>
        <v>0</v>
      </c>
      <c r="W2297">
        <f>IF(AND(P2297&gt;='World Hubbert'!$N$9,P2296&lt;'World Hubbert'!$N$9),'Data 1'!M2297,0)</f>
        <v>0</v>
      </c>
      <c r="X2297">
        <f>IF(AND(P2297&gt;='World Hubbert'!$P$9,P2296&lt;'World Hubbert'!$P$9),'Data 1'!M2297,0)</f>
        <v>0</v>
      </c>
    </row>
    <row r="2298" spans="13:24">
      <c r="M2298">
        <f t="shared" si="224"/>
        <v>2295</v>
      </c>
      <c r="N2298">
        <f>MAX('World Hubbert'!$N$17*(1-(M2298/'World Hubbert'!$N$18))*M2298,0)</f>
        <v>0</v>
      </c>
      <c r="O2298">
        <f t="shared" si="222"/>
        <v>0</v>
      </c>
      <c r="P2298">
        <f t="shared" si="223"/>
        <v>2100.9710439404557</v>
      </c>
      <c r="Q2298">
        <f t="shared" si="221"/>
        <v>2100</v>
      </c>
      <c r="R2298" s="25">
        <f t="shared" si="225"/>
        <v>0</v>
      </c>
      <c r="S2298" s="25">
        <f t="shared" si="226"/>
        <v>0</v>
      </c>
      <c r="W2298">
        <f>IF(AND(P2298&gt;='World Hubbert'!$N$9,P2297&lt;'World Hubbert'!$N$9),'Data 1'!M2298,0)</f>
        <v>0</v>
      </c>
      <c r="X2298">
        <f>IF(AND(P2298&gt;='World Hubbert'!$P$9,P2297&lt;'World Hubbert'!$P$9),'Data 1'!M2298,0)</f>
        <v>0</v>
      </c>
    </row>
    <row r="2299" spans="13:24">
      <c r="M2299">
        <f t="shared" si="224"/>
        <v>2296</v>
      </c>
      <c r="N2299">
        <f>MAX('World Hubbert'!$N$17*(1-(M2299/'World Hubbert'!$N$18))*M2299,0)</f>
        <v>0</v>
      </c>
      <c r="O2299">
        <f t="shared" si="222"/>
        <v>0</v>
      </c>
      <c r="P2299">
        <f t="shared" si="223"/>
        <v>2100.9710439404557</v>
      </c>
      <c r="Q2299">
        <f t="shared" si="221"/>
        <v>2100</v>
      </c>
      <c r="R2299" s="25">
        <f t="shared" si="225"/>
        <v>0</v>
      </c>
      <c r="S2299" s="25">
        <f t="shared" si="226"/>
        <v>0</v>
      </c>
      <c r="W2299">
        <f>IF(AND(P2299&gt;='World Hubbert'!$N$9,P2298&lt;'World Hubbert'!$N$9),'Data 1'!M2299,0)</f>
        <v>0</v>
      </c>
      <c r="X2299">
        <f>IF(AND(P2299&gt;='World Hubbert'!$P$9,P2298&lt;'World Hubbert'!$P$9),'Data 1'!M2299,0)</f>
        <v>0</v>
      </c>
    </row>
    <row r="2300" spans="13:24">
      <c r="M2300">
        <f t="shared" si="224"/>
        <v>2297</v>
      </c>
      <c r="N2300">
        <f>MAX('World Hubbert'!$N$17*(1-(M2300/'World Hubbert'!$N$18))*M2300,0)</f>
        <v>0</v>
      </c>
      <c r="O2300">
        <f t="shared" si="222"/>
        <v>0</v>
      </c>
      <c r="P2300">
        <f t="shared" si="223"/>
        <v>2100.9710439404557</v>
      </c>
      <c r="Q2300">
        <f t="shared" si="221"/>
        <v>2100</v>
      </c>
      <c r="R2300" s="25">
        <f t="shared" si="225"/>
        <v>0</v>
      </c>
      <c r="S2300" s="25">
        <f t="shared" si="226"/>
        <v>0</v>
      </c>
      <c r="W2300">
        <f>IF(AND(P2300&gt;='World Hubbert'!$N$9,P2299&lt;'World Hubbert'!$N$9),'Data 1'!M2300,0)</f>
        <v>0</v>
      </c>
      <c r="X2300">
        <f>IF(AND(P2300&gt;='World Hubbert'!$P$9,P2299&lt;'World Hubbert'!$P$9),'Data 1'!M2300,0)</f>
        <v>0</v>
      </c>
    </row>
    <row r="2301" spans="13:24">
      <c r="M2301">
        <f t="shared" si="224"/>
        <v>2298</v>
      </c>
      <c r="N2301">
        <f>MAX('World Hubbert'!$N$17*(1-(M2301/'World Hubbert'!$N$18))*M2301,0)</f>
        <v>0</v>
      </c>
      <c r="O2301">
        <f t="shared" si="222"/>
        <v>0</v>
      </c>
      <c r="P2301">
        <f t="shared" si="223"/>
        <v>2100.9710439404557</v>
      </c>
      <c r="Q2301">
        <f t="shared" si="221"/>
        <v>2100</v>
      </c>
      <c r="R2301" s="25">
        <f t="shared" si="225"/>
        <v>0</v>
      </c>
      <c r="S2301" s="25">
        <f t="shared" si="226"/>
        <v>0</v>
      </c>
      <c r="W2301">
        <f>IF(AND(P2301&gt;='World Hubbert'!$N$9,P2300&lt;'World Hubbert'!$N$9),'Data 1'!M2301,0)</f>
        <v>0</v>
      </c>
      <c r="X2301">
        <f>IF(AND(P2301&gt;='World Hubbert'!$P$9,P2300&lt;'World Hubbert'!$P$9),'Data 1'!M2301,0)</f>
        <v>0</v>
      </c>
    </row>
    <row r="2302" spans="13:24">
      <c r="M2302">
        <f t="shared" si="224"/>
        <v>2299</v>
      </c>
      <c r="N2302">
        <f>MAX('World Hubbert'!$N$17*(1-(M2302/'World Hubbert'!$N$18))*M2302,0)</f>
        <v>0</v>
      </c>
      <c r="O2302">
        <f t="shared" si="222"/>
        <v>0</v>
      </c>
      <c r="P2302">
        <f t="shared" si="223"/>
        <v>2100.9710439404557</v>
      </c>
      <c r="Q2302">
        <f t="shared" si="221"/>
        <v>2100</v>
      </c>
      <c r="R2302" s="25">
        <f t="shared" si="225"/>
        <v>0</v>
      </c>
      <c r="S2302" s="25">
        <f t="shared" si="226"/>
        <v>0</v>
      </c>
      <c r="W2302">
        <f>IF(AND(P2302&gt;='World Hubbert'!$N$9,P2301&lt;'World Hubbert'!$N$9),'Data 1'!M2302,0)</f>
        <v>0</v>
      </c>
      <c r="X2302">
        <f>IF(AND(P2302&gt;='World Hubbert'!$P$9,P2301&lt;'World Hubbert'!$P$9),'Data 1'!M2302,0)</f>
        <v>0</v>
      </c>
    </row>
    <row r="2303" spans="13:24">
      <c r="M2303">
        <f t="shared" si="224"/>
        <v>2300</v>
      </c>
      <c r="N2303">
        <f>MAX('World Hubbert'!$N$17*(1-(M2303/'World Hubbert'!$N$18))*M2303,0)</f>
        <v>0</v>
      </c>
      <c r="O2303">
        <f t="shared" si="222"/>
        <v>0</v>
      </c>
      <c r="P2303">
        <f t="shared" si="223"/>
        <v>2100.9710439404557</v>
      </c>
      <c r="Q2303">
        <f t="shared" si="221"/>
        <v>2100</v>
      </c>
      <c r="R2303" s="25">
        <f t="shared" si="225"/>
        <v>0</v>
      </c>
      <c r="S2303" s="25">
        <f t="shared" si="226"/>
        <v>0</v>
      </c>
      <c r="W2303">
        <f>IF(AND(P2303&gt;='World Hubbert'!$N$9,P2302&lt;'World Hubbert'!$N$9),'Data 1'!M2303,0)</f>
        <v>0</v>
      </c>
      <c r="X2303">
        <f>IF(AND(P2303&gt;='World Hubbert'!$P$9,P2302&lt;'World Hubbert'!$P$9),'Data 1'!M2303,0)</f>
        <v>0</v>
      </c>
    </row>
    <row r="2304" spans="13:24">
      <c r="M2304">
        <f t="shared" si="224"/>
        <v>2301</v>
      </c>
      <c r="N2304">
        <f>MAX('World Hubbert'!$N$17*(1-(M2304/'World Hubbert'!$N$18))*M2304,0)</f>
        <v>0</v>
      </c>
      <c r="O2304">
        <f t="shared" si="222"/>
        <v>0</v>
      </c>
      <c r="P2304">
        <f t="shared" si="223"/>
        <v>2100.9710439404557</v>
      </c>
      <c r="Q2304">
        <f t="shared" si="221"/>
        <v>2100</v>
      </c>
      <c r="R2304" s="25">
        <f t="shared" si="225"/>
        <v>0</v>
      </c>
      <c r="S2304" s="25">
        <f t="shared" si="226"/>
        <v>0</v>
      </c>
      <c r="W2304">
        <f>IF(AND(P2304&gt;='World Hubbert'!$N$9,P2303&lt;'World Hubbert'!$N$9),'Data 1'!M2304,0)</f>
        <v>0</v>
      </c>
      <c r="X2304">
        <f>IF(AND(P2304&gt;='World Hubbert'!$P$9,P2303&lt;'World Hubbert'!$P$9),'Data 1'!M2304,0)</f>
        <v>0</v>
      </c>
    </row>
    <row r="2305" spans="13:24">
      <c r="M2305">
        <f t="shared" si="224"/>
        <v>2302</v>
      </c>
      <c r="N2305">
        <f>MAX('World Hubbert'!$N$17*(1-(M2305/'World Hubbert'!$N$18))*M2305,0)</f>
        <v>0</v>
      </c>
      <c r="O2305">
        <f t="shared" si="222"/>
        <v>0</v>
      </c>
      <c r="P2305">
        <f t="shared" si="223"/>
        <v>2100.9710439404557</v>
      </c>
      <c r="Q2305">
        <f t="shared" si="221"/>
        <v>2100</v>
      </c>
      <c r="R2305" s="25">
        <f t="shared" si="225"/>
        <v>0</v>
      </c>
      <c r="S2305" s="25">
        <f t="shared" si="226"/>
        <v>0</v>
      </c>
      <c r="W2305">
        <f>IF(AND(P2305&gt;='World Hubbert'!$N$9,P2304&lt;'World Hubbert'!$N$9),'Data 1'!M2305,0)</f>
        <v>0</v>
      </c>
      <c r="X2305">
        <f>IF(AND(P2305&gt;='World Hubbert'!$P$9,P2304&lt;'World Hubbert'!$P$9),'Data 1'!M2305,0)</f>
        <v>0</v>
      </c>
    </row>
    <row r="2306" spans="13:24">
      <c r="M2306">
        <f t="shared" si="224"/>
        <v>2303</v>
      </c>
      <c r="N2306">
        <f>MAX('World Hubbert'!$N$17*(1-(M2306/'World Hubbert'!$N$18))*M2306,0)</f>
        <v>0</v>
      </c>
      <c r="O2306">
        <f t="shared" si="222"/>
        <v>0</v>
      </c>
      <c r="P2306">
        <f t="shared" si="223"/>
        <v>2100.9710439404557</v>
      </c>
      <c r="Q2306">
        <f t="shared" si="221"/>
        <v>2100</v>
      </c>
      <c r="R2306" s="25">
        <f t="shared" si="225"/>
        <v>0</v>
      </c>
      <c r="S2306" s="25">
        <f t="shared" si="226"/>
        <v>0</v>
      </c>
      <c r="W2306">
        <f>IF(AND(P2306&gt;='World Hubbert'!$N$9,P2305&lt;'World Hubbert'!$N$9),'Data 1'!M2306,0)</f>
        <v>0</v>
      </c>
      <c r="X2306">
        <f>IF(AND(P2306&gt;='World Hubbert'!$P$9,P2305&lt;'World Hubbert'!$P$9),'Data 1'!M2306,0)</f>
        <v>0</v>
      </c>
    </row>
    <row r="2307" spans="13:24">
      <c r="M2307">
        <f t="shared" si="224"/>
        <v>2304</v>
      </c>
      <c r="N2307">
        <f>MAX('World Hubbert'!$N$17*(1-(M2307/'World Hubbert'!$N$18))*M2307,0)</f>
        <v>0</v>
      </c>
      <c r="O2307">
        <f t="shared" si="222"/>
        <v>0</v>
      </c>
      <c r="P2307">
        <f t="shared" si="223"/>
        <v>2100.9710439404557</v>
      </c>
      <c r="Q2307">
        <f t="shared" si="221"/>
        <v>2100</v>
      </c>
      <c r="R2307" s="25">
        <f t="shared" si="225"/>
        <v>0</v>
      </c>
      <c r="S2307" s="25">
        <f t="shared" si="226"/>
        <v>0</v>
      </c>
      <c r="W2307">
        <f>IF(AND(P2307&gt;='World Hubbert'!$N$9,P2306&lt;'World Hubbert'!$N$9),'Data 1'!M2307,0)</f>
        <v>0</v>
      </c>
      <c r="X2307">
        <f>IF(AND(P2307&gt;='World Hubbert'!$P$9,P2306&lt;'World Hubbert'!$P$9),'Data 1'!M2307,0)</f>
        <v>0</v>
      </c>
    </row>
    <row r="2308" spans="13:24">
      <c r="M2308">
        <f t="shared" si="224"/>
        <v>2305</v>
      </c>
      <c r="N2308">
        <f>MAX('World Hubbert'!$N$17*(1-(M2308/'World Hubbert'!$N$18))*M2308,0)</f>
        <v>0</v>
      </c>
      <c r="O2308">
        <f t="shared" si="222"/>
        <v>0</v>
      </c>
      <c r="P2308">
        <f t="shared" si="223"/>
        <v>2100.9710439404557</v>
      </c>
      <c r="Q2308">
        <f t="shared" si="221"/>
        <v>2100</v>
      </c>
      <c r="R2308" s="25">
        <f t="shared" si="225"/>
        <v>0</v>
      </c>
      <c r="S2308" s="25">
        <f t="shared" si="226"/>
        <v>0</v>
      </c>
      <c r="W2308">
        <f>IF(AND(P2308&gt;='World Hubbert'!$N$9,P2307&lt;'World Hubbert'!$N$9),'Data 1'!M2308,0)</f>
        <v>0</v>
      </c>
      <c r="X2308">
        <f>IF(AND(P2308&gt;='World Hubbert'!$P$9,P2307&lt;'World Hubbert'!$P$9),'Data 1'!M2308,0)</f>
        <v>0</v>
      </c>
    </row>
    <row r="2309" spans="13:24">
      <c r="M2309">
        <f t="shared" si="224"/>
        <v>2306</v>
      </c>
      <c r="N2309">
        <f>MAX('World Hubbert'!$N$17*(1-(M2309/'World Hubbert'!$N$18))*M2309,0)</f>
        <v>0</v>
      </c>
      <c r="O2309">
        <f t="shared" si="222"/>
        <v>0</v>
      </c>
      <c r="P2309">
        <f t="shared" si="223"/>
        <v>2100.9710439404557</v>
      </c>
      <c r="Q2309">
        <f t="shared" ref="Q2309:Q2372" si="227">INT(P2309)</f>
        <v>2100</v>
      </c>
      <c r="R2309" s="25">
        <f t="shared" si="225"/>
        <v>0</v>
      </c>
      <c r="S2309" s="25">
        <f t="shared" si="226"/>
        <v>0</v>
      </c>
      <c r="W2309">
        <f>IF(AND(P2309&gt;='World Hubbert'!$N$9,P2308&lt;'World Hubbert'!$N$9),'Data 1'!M2309,0)</f>
        <v>0</v>
      </c>
      <c r="X2309">
        <f>IF(AND(P2309&gt;='World Hubbert'!$P$9,P2308&lt;'World Hubbert'!$P$9),'Data 1'!M2309,0)</f>
        <v>0</v>
      </c>
    </row>
    <row r="2310" spans="13:24">
      <c r="M2310">
        <f t="shared" si="224"/>
        <v>2307</v>
      </c>
      <c r="N2310">
        <f>MAX('World Hubbert'!$N$17*(1-(M2310/'World Hubbert'!$N$18))*M2310,0)</f>
        <v>0</v>
      </c>
      <c r="O2310">
        <f t="shared" si="222"/>
        <v>0</v>
      </c>
      <c r="P2310">
        <f t="shared" si="223"/>
        <v>2100.9710439404557</v>
      </c>
      <c r="Q2310">
        <f t="shared" si="227"/>
        <v>2100</v>
      </c>
      <c r="R2310" s="25">
        <f t="shared" si="225"/>
        <v>0</v>
      </c>
      <c r="S2310" s="25">
        <f t="shared" si="226"/>
        <v>0</v>
      </c>
      <c r="W2310">
        <f>IF(AND(P2310&gt;='World Hubbert'!$N$9,P2309&lt;'World Hubbert'!$N$9),'Data 1'!M2310,0)</f>
        <v>0</v>
      </c>
      <c r="X2310">
        <f>IF(AND(P2310&gt;='World Hubbert'!$P$9,P2309&lt;'World Hubbert'!$P$9),'Data 1'!M2310,0)</f>
        <v>0</v>
      </c>
    </row>
    <row r="2311" spans="13:24">
      <c r="M2311">
        <f t="shared" si="224"/>
        <v>2308</v>
      </c>
      <c r="N2311">
        <f>MAX('World Hubbert'!$N$17*(1-(M2311/'World Hubbert'!$N$18))*M2311,0)</f>
        <v>0</v>
      </c>
      <c r="O2311">
        <f t="shared" si="222"/>
        <v>0</v>
      </c>
      <c r="P2311">
        <f t="shared" si="223"/>
        <v>2100.9710439404557</v>
      </c>
      <c r="Q2311">
        <f t="shared" si="227"/>
        <v>2100</v>
      </c>
      <c r="R2311" s="25">
        <f t="shared" si="225"/>
        <v>0</v>
      </c>
      <c r="S2311" s="25">
        <f t="shared" si="226"/>
        <v>0</v>
      </c>
      <c r="W2311">
        <f>IF(AND(P2311&gt;='World Hubbert'!$N$9,P2310&lt;'World Hubbert'!$N$9),'Data 1'!M2311,0)</f>
        <v>0</v>
      </c>
      <c r="X2311">
        <f>IF(AND(P2311&gt;='World Hubbert'!$P$9,P2310&lt;'World Hubbert'!$P$9),'Data 1'!M2311,0)</f>
        <v>0</v>
      </c>
    </row>
    <row r="2312" spans="13:24">
      <c r="M2312">
        <f t="shared" si="224"/>
        <v>2309</v>
      </c>
      <c r="N2312">
        <f>MAX('World Hubbert'!$N$17*(1-(M2312/'World Hubbert'!$N$18))*M2312,0)</f>
        <v>0</v>
      </c>
      <c r="O2312">
        <f t="shared" si="222"/>
        <v>0</v>
      </c>
      <c r="P2312">
        <f t="shared" si="223"/>
        <v>2100.9710439404557</v>
      </c>
      <c r="Q2312">
        <f t="shared" si="227"/>
        <v>2100</v>
      </c>
      <c r="R2312" s="25">
        <f t="shared" si="225"/>
        <v>0</v>
      </c>
      <c r="S2312" s="25">
        <f t="shared" si="226"/>
        <v>0</v>
      </c>
      <c r="W2312">
        <f>IF(AND(P2312&gt;='World Hubbert'!$N$9,P2311&lt;'World Hubbert'!$N$9),'Data 1'!M2312,0)</f>
        <v>0</v>
      </c>
      <c r="X2312">
        <f>IF(AND(P2312&gt;='World Hubbert'!$P$9,P2311&lt;'World Hubbert'!$P$9),'Data 1'!M2312,0)</f>
        <v>0</v>
      </c>
    </row>
    <row r="2313" spans="13:24">
      <c r="M2313">
        <f t="shared" si="224"/>
        <v>2310</v>
      </c>
      <c r="N2313">
        <f>MAX('World Hubbert'!$N$17*(1-(M2313/'World Hubbert'!$N$18))*M2313,0)</f>
        <v>0</v>
      </c>
      <c r="O2313">
        <f t="shared" si="222"/>
        <v>0</v>
      </c>
      <c r="P2313">
        <f t="shared" si="223"/>
        <v>2100.9710439404557</v>
      </c>
      <c r="Q2313">
        <f t="shared" si="227"/>
        <v>2100</v>
      </c>
      <c r="R2313" s="25">
        <f t="shared" si="225"/>
        <v>0</v>
      </c>
      <c r="S2313" s="25">
        <f t="shared" si="226"/>
        <v>0</v>
      </c>
      <c r="W2313">
        <f>IF(AND(P2313&gt;='World Hubbert'!$N$9,P2312&lt;'World Hubbert'!$N$9),'Data 1'!M2313,0)</f>
        <v>0</v>
      </c>
      <c r="X2313">
        <f>IF(AND(P2313&gt;='World Hubbert'!$P$9,P2312&lt;'World Hubbert'!$P$9),'Data 1'!M2313,0)</f>
        <v>0</v>
      </c>
    </row>
    <row r="2314" spans="13:24">
      <c r="M2314">
        <f t="shared" si="224"/>
        <v>2311</v>
      </c>
      <c r="N2314">
        <f>MAX('World Hubbert'!$N$17*(1-(M2314/'World Hubbert'!$N$18))*M2314,0)</f>
        <v>0</v>
      </c>
      <c r="O2314">
        <f t="shared" si="222"/>
        <v>0</v>
      </c>
      <c r="P2314">
        <f t="shared" si="223"/>
        <v>2100.9710439404557</v>
      </c>
      <c r="Q2314">
        <f t="shared" si="227"/>
        <v>2100</v>
      </c>
      <c r="R2314" s="25">
        <f t="shared" si="225"/>
        <v>0</v>
      </c>
      <c r="S2314" s="25">
        <f t="shared" si="226"/>
        <v>0</v>
      </c>
      <c r="W2314">
        <f>IF(AND(P2314&gt;='World Hubbert'!$N$9,P2313&lt;'World Hubbert'!$N$9),'Data 1'!M2314,0)</f>
        <v>0</v>
      </c>
      <c r="X2314">
        <f>IF(AND(P2314&gt;='World Hubbert'!$P$9,P2313&lt;'World Hubbert'!$P$9),'Data 1'!M2314,0)</f>
        <v>0</v>
      </c>
    </row>
    <row r="2315" spans="13:24">
      <c r="M2315">
        <f t="shared" si="224"/>
        <v>2312</v>
      </c>
      <c r="N2315">
        <f>MAX('World Hubbert'!$N$17*(1-(M2315/'World Hubbert'!$N$18))*M2315,0)</f>
        <v>0</v>
      </c>
      <c r="O2315">
        <f t="shared" si="222"/>
        <v>0</v>
      </c>
      <c r="P2315">
        <f t="shared" si="223"/>
        <v>2100.9710439404557</v>
      </c>
      <c r="Q2315">
        <f t="shared" si="227"/>
        <v>2100</v>
      </c>
      <c r="R2315" s="25">
        <f t="shared" si="225"/>
        <v>0</v>
      </c>
      <c r="S2315" s="25">
        <f t="shared" si="226"/>
        <v>0</v>
      </c>
      <c r="W2315">
        <f>IF(AND(P2315&gt;='World Hubbert'!$N$9,P2314&lt;'World Hubbert'!$N$9),'Data 1'!M2315,0)</f>
        <v>0</v>
      </c>
      <c r="X2315">
        <f>IF(AND(P2315&gt;='World Hubbert'!$P$9,P2314&lt;'World Hubbert'!$P$9),'Data 1'!M2315,0)</f>
        <v>0</v>
      </c>
    </row>
    <row r="2316" spans="13:24">
      <c r="M2316">
        <f t="shared" si="224"/>
        <v>2313</v>
      </c>
      <c r="N2316">
        <f>MAX('World Hubbert'!$N$17*(1-(M2316/'World Hubbert'!$N$18))*M2316,0)</f>
        <v>0</v>
      </c>
      <c r="O2316">
        <f t="shared" si="222"/>
        <v>0</v>
      </c>
      <c r="P2316">
        <f t="shared" si="223"/>
        <v>2100.9710439404557</v>
      </c>
      <c r="Q2316">
        <f t="shared" si="227"/>
        <v>2100</v>
      </c>
      <c r="R2316" s="25">
        <f t="shared" si="225"/>
        <v>0</v>
      </c>
      <c r="S2316" s="25">
        <f t="shared" si="226"/>
        <v>0</v>
      </c>
      <c r="W2316">
        <f>IF(AND(P2316&gt;='World Hubbert'!$N$9,P2315&lt;'World Hubbert'!$N$9),'Data 1'!M2316,0)</f>
        <v>0</v>
      </c>
      <c r="X2316">
        <f>IF(AND(P2316&gt;='World Hubbert'!$P$9,P2315&lt;'World Hubbert'!$P$9),'Data 1'!M2316,0)</f>
        <v>0</v>
      </c>
    </row>
    <row r="2317" spans="13:24">
      <c r="M2317">
        <f t="shared" si="224"/>
        <v>2314</v>
      </c>
      <c r="N2317">
        <f>MAX('World Hubbert'!$N$17*(1-(M2317/'World Hubbert'!$N$18))*M2317,0)</f>
        <v>0</v>
      </c>
      <c r="O2317">
        <f t="shared" si="222"/>
        <v>0</v>
      </c>
      <c r="P2317">
        <f t="shared" si="223"/>
        <v>2100.9710439404557</v>
      </c>
      <c r="Q2317">
        <f t="shared" si="227"/>
        <v>2100</v>
      </c>
      <c r="R2317" s="25">
        <f t="shared" si="225"/>
        <v>0</v>
      </c>
      <c r="S2317" s="25">
        <f t="shared" si="226"/>
        <v>0</v>
      </c>
      <c r="W2317">
        <f>IF(AND(P2317&gt;='World Hubbert'!$N$9,P2316&lt;'World Hubbert'!$N$9),'Data 1'!M2317,0)</f>
        <v>0</v>
      </c>
      <c r="X2317">
        <f>IF(AND(P2317&gt;='World Hubbert'!$P$9,P2316&lt;'World Hubbert'!$P$9),'Data 1'!M2317,0)</f>
        <v>0</v>
      </c>
    </row>
    <row r="2318" spans="13:24">
      <c r="M2318">
        <f t="shared" si="224"/>
        <v>2315</v>
      </c>
      <c r="N2318">
        <f>MAX('World Hubbert'!$N$17*(1-(M2318/'World Hubbert'!$N$18))*M2318,0)</f>
        <v>0</v>
      </c>
      <c r="O2318">
        <f t="shared" si="222"/>
        <v>0</v>
      </c>
      <c r="P2318">
        <f t="shared" si="223"/>
        <v>2100.9710439404557</v>
      </c>
      <c r="Q2318">
        <f t="shared" si="227"/>
        <v>2100</v>
      </c>
      <c r="R2318" s="25">
        <f t="shared" si="225"/>
        <v>0</v>
      </c>
      <c r="S2318" s="25">
        <f t="shared" si="226"/>
        <v>0</v>
      </c>
      <c r="W2318">
        <f>IF(AND(P2318&gt;='World Hubbert'!$N$9,P2317&lt;'World Hubbert'!$N$9),'Data 1'!M2318,0)</f>
        <v>0</v>
      </c>
      <c r="X2318">
        <f>IF(AND(P2318&gt;='World Hubbert'!$P$9,P2317&lt;'World Hubbert'!$P$9),'Data 1'!M2318,0)</f>
        <v>0</v>
      </c>
    </row>
    <row r="2319" spans="13:24">
      <c r="M2319">
        <f t="shared" si="224"/>
        <v>2316</v>
      </c>
      <c r="N2319">
        <f>MAX('World Hubbert'!$N$17*(1-(M2319/'World Hubbert'!$N$18))*M2319,0)</f>
        <v>0</v>
      </c>
      <c r="O2319">
        <f t="shared" si="222"/>
        <v>0</v>
      </c>
      <c r="P2319">
        <f t="shared" si="223"/>
        <v>2100.9710439404557</v>
      </c>
      <c r="Q2319">
        <f t="shared" si="227"/>
        <v>2100</v>
      </c>
      <c r="R2319" s="25">
        <f t="shared" si="225"/>
        <v>0</v>
      </c>
      <c r="S2319" s="25">
        <f t="shared" si="226"/>
        <v>0</v>
      </c>
      <c r="W2319">
        <f>IF(AND(P2319&gt;='World Hubbert'!$N$9,P2318&lt;'World Hubbert'!$N$9),'Data 1'!M2319,0)</f>
        <v>0</v>
      </c>
      <c r="X2319">
        <f>IF(AND(P2319&gt;='World Hubbert'!$P$9,P2318&lt;'World Hubbert'!$P$9),'Data 1'!M2319,0)</f>
        <v>0</v>
      </c>
    </row>
    <row r="2320" spans="13:24">
      <c r="M2320">
        <f t="shared" si="224"/>
        <v>2317</v>
      </c>
      <c r="N2320">
        <f>MAX('World Hubbert'!$N$17*(1-(M2320/'World Hubbert'!$N$18))*M2320,0)</f>
        <v>0</v>
      </c>
      <c r="O2320">
        <f t="shared" si="222"/>
        <v>0</v>
      </c>
      <c r="P2320">
        <f t="shared" si="223"/>
        <v>2100.9710439404557</v>
      </c>
      <c r="Q2320">
        <f t="shared" si="227"/>
        <v>2100</v>
      </c>
      <c r="R2320" s="25">
        <f t="shared" si="225"/>
        <v>0</v>
      </c>
      <c r="S2320" s="25">
        <f t="shared" si="226"/>
        <v>0</v>
      </c>
      <c r="W2320">
        <f>IF(AND(P2320&gt;='World Hubbert'!$N$9,P2319&lt;'World Hubbert'!$N$9),'Data 1'!M2320,0)</f>
        <v>0</v>
      </c>
      <c r="X2320">
        <f>IF(AND(P2320&gt;='World Hubbert'!$P$9,P2319&lt;'World Hubbert'!$P$9),'Data 1'!M2320,0)</f>
        <v>0</v>
      </c>
    </row>
    <row r="2321" spans="13:24">
      <c r="M2321">
        <f t="shared" si="224"/>
        <v>2318</v>
      </c>
      <c r="N2321">
        <f>MAX('World Hubbert'!$N$17*(1-(M2321/'World Hubbert'!$N$18))*M2321,0)</f>
        <v>0</v>
      </c>
      <c r="O2321">
        <f t="shared" si="222"/>
        <v>0</v>
      </c>
      <c r="P2321">
        <f t="shared" si="223"/>
        <v>2100.9710439404557</v>
      </c>
      <c r="Q2321">
        <f t="shared" si="227"/>
        <v>2100</v>
      </c>
      <c r="R2321" s="25">
        <f t="shared" si="225"/>
        <v>0</v>
      </c>
      <c r="S2321" s="25">
        <f t="shared" si="226"/>
        <v>0</v>
      </c>
      <c r="W2321">
        <f>IF(AND(P2321&gt;='World Hubbert'!$N$9,P2320&lt;'World Hubbert'!$N$9),'Data 1'!M2321,0)</f>
        <v>0</v>
      </c>
      <c r="X2321">
        <f>IF(AND(P2321&gt;='World Hubbert'!$P$9,P2320&lt;'World Hubbert'!$P$9),'Data 1'!M2321,0)</f>
        <v>0</v>
      </c>
    </row>
    <row r="2322" spans="13:24">
      <c r="M2322">
        <f t="shared" si="224"/>
        <v>2319</v>
      </c>
      <c r="N2322">
        <f>MAX('World Hubbert'!$N$17*(1-(M2322/'World Hubbert'!$N$18))*M2322,0)</f>
        <v>0</v>
      </c>
      <c r="O2322">
        <f t="shared" si="222"/>
        <v>0</v>
      </c>
      <c r="P2322">
        <f t="shared" si="223"/>
        <v>2100.9710439404557</v>
      </c>
      <c r="Q2322">
        <f t="shared" si="227"/>
        <v>2100</v>
      </c>
      <c r="R2322" s="25">
        <f t="shared" si="225"/>
        <v>0</v>
      </c>
      <c r="S2322" s="25">
        <f t="shared" si="226"/>
        <v>0</v>
      </c>
      <c r="W2322">
        <f>IF(AND(P2322&gt;='World Hubbert'!$N$9,P2321&lt;'World Hubbert'!$N$9),'Data 1'!M2322,0)</f>
        <v>0</v>
      </c>
      <c r="X2322">
        <f>IF(AND(P2322&gt;='World Hubbert'!$P$9,P2321&lt;'World Hubbert'!$P$9),'Data 1'!M2322,0)</f>
        <v>0</v>
      </c>
    </row>
    <row r="2323" spans="13:24">
      <c r="M2323">
        <f t="shared" si="224"/>
        <v>2320</v>
      </c>
      <c r="N2323">
        <f>MAX('World Hubbert'!$N$17*(1-(M2323/'World Hubbert'!$N$18))*M2323,0)</f>
        <v>0</v>
      </c>
      <c r="O2323">
        <f t="shared" si="222"/>
        <v>0</v>
      </c>
      <c r="P2323">
        <f t="shared" si="223"/>
        <v>2100.9710439404557</v>
      </c>
      <c r="Q2323">
        <f t="shared" si="227"/>
        <v>2100</v>
      </c>
      <c r="R2323" s="25">
        <f t="shared" si="225"/>
        <v>0</v>
      </c>
      <c r="S2323" s="25">
        <f t="shared" si="226"/>
        <v>0</v>
      </c>
      <c r="W2323">
        <f>IF(AND(P2323&gt;='World Hubbert'!$N$9,P2322&lt;'World Hubbert'!$N$9),'Data 1'!M2323,0)</f>
        <v>0</v>
      </c>
      <c r="X2323">
        <f>IF(AND(P2323&gt;='World Hubbert'!$P$9,P2322&lt;'World Hubbert'!$P$9),'Data 1'!M2323,0)</f>
        <v>0</v>
      </c>
    </row>
    <row r="2324" spans="13:24">
      <c r="M2324">
        <f t="shared" si="224"/>
        <v>2321</v>
      </c>
      <c r="N2324">
        <f>MAX('World Hubbert'!$N$17*(1-(M2324/'World Hubbert'!$N$18))*M2324,0)</f>
        <v>0</v>
      </c>
      <c r="O2324">
        <f t="shared" si="222"/>
        <v>0</v>
      </c>
      <c r="P2324">
        <f t="shared" si="223"/>
        <v>2100.9710439404557</v>
      </c>
      <c r="Q2324">
        <f t="shared" si="227"/>
        <v>2100</v>
      </c>
      <c r="R2324" s="25">
        <f t="shared" si="225"/>
        <v>0</v>
      </c>
      <c r="S2324" s="25">
        <f t="shared" si="226"/>
        <v>0</v>
      </c>
      <c r="W2324">
        <f>IF(AND(P2324&gt;='World Hubbert'!$N$9,P2323&lt;'World Hubbert'!$N$9),'Data 1'!M2324,0)</f>
        <v>0</v>
      </c>
      <c r="X2324">
        <f>IF(AND(P2324&gt;='World Hubbert'!$P$9,P2323&lt;'World Hubbert'!$P$9),'Data 1'!M2324,0)</f>
        <v>0</v>
      </c>
    </row>
    <row r="2325" spans="13:24">
      <c r="M2325">
        <f t="shared" si="224"/>
        <v>2322</v>
      </c>
      <c r="N2325">
        <f>MAX('World Hubbert'!$N$17*(1-(M2325/'World Hubbert'!$N$18))*M2325,0)</f>
        <v>0</v>
      </c>
      <c r="O2325">
        <f t="shared" ref="O2325:O2388" si="228">IF(N2325&gt;0,1/N2325,0)</f>
        <v>0</v>
      </c>
      <c r="P2325">
        <f t="shared" ref="P2325:P2388" si="229">P2324+O2325</f>
        <v>2100.9710439404557</v>
      </c>
      <c r="Q2325">
        <f t="shared" si="227"/>
        <v>2100</v>
      </c>
      <c r="R2325" s="25">
        <f t="shared" si="225"/>
        <v>0</v>
      </c>
      <c r="S2325" s="25">
        <f t="shared" si="226"/>
        <v>0</v>
      </c>
      <c r="W2325">
        <f>IF(AND(P2325&gt;='World Hubbert'!$N$9,P2324&lt;'World Hubbert'!$N$9),'Data 1'!M2325,0)</f>
        <v>0</v>
      </c>
      <c r="X2325">
        <f>IF(AND(P2325&gt;='World Hubbert'!$P$9,P2324&lt;'World Hubbert'!$P$9),'Data 1'!M2325,0)</f>
        <v>0</v>
      </c>
    </row>
    <row r="2326" spans="13:24">
      <c r="M2326">
        <f t="shared" si="224"/>
        <v>2323</v>
      </c>
      <c r="N2326">
        <f>MAX('World Hubbert'!$N$17*(1-(M2326/'World Hubbert'!$N$18))*M2326,0)</f>
        <v>0</v>
      </c>
      <c r="O2326">
        <f t="shared" si="228"/>
        <v>0</v>
      </c>
      <c r="P2326">
        <f t="shared" si="229"/>
        <v>2100.9710439404557</v>
      </c>
      <c r="Q2326">
        <f t="shared" si="227"/>
        <v>2100</v>
      </c>
      <c r="R2326" s="25">
        <f t="shared" si="225"/>
        <v>0</v>
      </c>
      <c r="S2326" s="25">
        <f t="shared" si="226"/>
        <v>0</v>
      </c>
      <c r="W2326">
        <f>IF(AND(P2326&gt;='World Hubbert'!$N$9,P2325&lt;'World Hubbert'!$N$9),'Data 1'!M2326,0)</f>
        <v>0</v>
      </c>
      <c r="X2326">
        <f>IF(AND(P2326&gt;='World Hubbert'!$P$9,P2325&lt;'World Hubbert'!$P$9),'Data 1'!M2326,0)</f>
        <v>0</v>
      </c>
    </row>
    <row r="2327" spans="13:24">
      <c r="M2327">
        <f t="shared" si="224"/>
        <v>2324</v>
      </c>
      <c r="N2327">
        <f>MAX('World Hubbert'!$N$17*(1-(M2327/'World Hubbert'!$N$18))*M2327,0)</f>
        <v>0</v>
      </c>
      <c r="O2327">
        <f t="shared" si="228"/>
        <v>0</v>
      </c>
      <c r="P2327">
        <f t="shared" si="229"/>
        <v>2100.9710439404557</v>
      </c>
      <c r="Q2327">
        <f t="shared" si="227"/>
        <v>2100</v>
      </c>
      <c r="R2327" s="25">
        <f t="shared" si="225"/>
        <v>0</v>
      </c>
      <c r="S2327" s="25">
        <f t="shared" si="226"/>
        <v>0</v>
      </c>
      <c r="W2327">
        <f>IF(AND(P2327&gt;='World Hubbert'!$N$9,P2326&lt;'World Hubbert'!$N$9),'Data 1'!M2327,0)</f>
        <v>0</v>
      </c>
      <c r="X2327">
        <f>IF(AND(P2327&gt;='World Hubbert'!$P$9,P2326&lt;'World Hubbert'!$P$9),'Data 1'!M2327,0)</f>
        <v>0</v>
      </c>
    </row>
    <row r="2328" spans="13:24">
      <c r="M2328">
        <f t="shared" si="224"/>
        <v>2325</v>
      </c>
      <c r="N2328">
        <f>MAX('World Hubbert'!$N$17*(1-(M2328/'World Hubbert'!$N$18))*M2328,0)</f>
        <v>0</v>
      </c>
      <c r="O2328">
        <f t="shared" si="228"/>
        <v>0</v>
      </c>
      <c r="P2328">
        <f t="shared" si="229"/>
        <v>2100.9710439404557</v>
      </c>
      <c r="Q2328">
        <f t="shared" si="227"/>
        <v>2100</v>
      </c>
      <c r="R2328" s="25">
        <f t="shared" si="225"/>
        <v>0</v>
      </c>
      <c r="S2328" s="25">
        <f t="shared" si="226"/>
        <v>0</v>
      </c>
      <c r="W2328">
        <f>IF(AND(P2328&gt;='World Hubbert'!$N$9,P2327&lt;'World Hubbert'!$N$9),'Data 1'!M2328,0)</f>
        <v>0</v>
      </c>
      <c r="X2328">
        <f>IF(AND(P2328&gt;='World Hubbert'!$P$9,P2327&lt;'World Hubbert'!$P$9),'Data 1'!M2328,0)</f>
        <v>0</v>
      </c>
    </row>
    <row r="2329" spans="13:24">
      <c r="M2329">
        <f t="shared" si="224"/>
        <v>2326</v>
      </c>
      <c r="N2329">
        <f>MAX('World Hubbert'!$N$17*(1-(M2329/'World Hubbert'!$N$18))*M2329,0)</f>
        <v>0</v>
      </c>
      <c r="O2329">
        <f t="shared" si="228"/>
        <v>0</v>
      </c>
      <c r="P2329">
        <f t="shared" si="229"/>
        <v>2100.9710439404557</v>
      </c>
      <c r="Q2329">
        <f t="shared" si="227"/>
        <v>2100</v>
      </c>
      <c r="R2329" s="25">
        <f t="shared" si="225"/>
        <v>0</v>
      </c>
      <c r="S2329" s="25">
        <f t="shared" si="226"/>
        <v>0</v>
      </c>
      <c r="W2329">
        <f>IF(AND(P2329&gt;='World Hubbert'!$N$9,P2328&lt;'World Hubbert'!$N$9),'Data 1'!M2329,0)</f>
        <v>0</v>
      </c>
      <c r="X2329">
        <f>IF(AND(P2329&gt;='World Hubbert'!$P$9,P2328&lt;'World Hubbert'!$P$9),'Data 1'!M2329,0)</f>
        <v>0</v>
      </c>
    </row>
    <row r="2330" spans="13:24">
      <c r="M2330">
        <f t="shared" si="224"/>
        <v>2327</v>
      </c>
      <c r="N2330">
        <f>MAX('World Hubbert'!$N$17*(1-(M2330/'World Hubbert'!$N$18))*M2330,0)</f>
        <v>0</v>
      </c>
      <c r="O2330">
        <f t="shared" si="228"/>
        <v>0</v>
      </c>
      <c r="P2330">
        <f t="shared" si="229"/>
        <v>2100.9710439404557</v>
      </c>
      <c r="Q2330">
        <f t="shared" si="227"/>
        <v>2100</v>
      </c>
      <c r="R2330" s="25">
        <f t="shared" si="225"/>
        <v>0</v>
      </c>
      <c r="S2330" s="25">
        <f t="shared" si="226"/>
        <v>0</v>
      </c>
      <c r="W2330">
        <f>IF(AND(P2330&gt;='World Hubbert'!$N$9,P2329&lt;'World Hubbert'!$N$9),'Data 1'!M2330,0)</f>
        <v>0</v>
      </c>
      <c r="X2330">
        <f>IF(AND(P2330&gt;='World Hubbert'!$P$9,P2329&lt;'World Hubbert'!$P$9),'Data 1'!M2330,0)</f>
        <v>0</v>
      </c>
    </row>
    <row r="2331" spans="13:24">
      <c r="M2331">
        <f t="shared" si="224"/>
        <v>2328</v>
      </c>
      <c r="N2331">
        <f>MAX('World Hubbert'!$N$17*(1-(M2331/'World Hubbert'!$N$18))*M2331,0)</f>
        <v>0</v>
      </c>
      <c r="O2331">
        <f t="shared" si="228"/>
        <v>0</v>
      </c>
      <c r="P2331">
        <f t="shared" si="229"/>
        <v>2100.9710439404557</v>
      </c>
      <c r="Q2331">
        <f t="shared" si="227"/>
        <v>2100</v>
      </c>
      <c r="R2331" s="25">
        <f t="shared" si="225"/>
        <v>0</v>
      </c>
      <c r="S2331" s="25">
        <f t="shared" si="226"/>
        <v>0</v>
      </c>
      <c r="W2331">
        <f>IF(AND(P2331&gt;='World Hubbert'!$N$9,P2330&lt;'World Hubbert'!$N$9),'Data 1'!M2331,0)</f>
        <v>0</v>
      </c>
      <c r="X2331">
        <f>IF(AND(P2331&gt;='World Hubbert'!$P$9,P2330&lt;'World Hubbert'!$P$9),'Data 1'!M2331,0)</f>
        <v>0</v>
      </c>
    </row>
    <row r="2332" spans="13:24">
      <c r="M2332">
        <f t="shared" si="224"/>
        <v>2329</v>
      </c>
      <c r="N2332">
        <f>MAX('World Hubbert'!$N$17*(1-(M2332/'World Hubbert'!$N$18))*M2332,0)</f>
        <v>0</v>
      </c>
      <c r="O2332">
        <f t="shared" si="228"/>
        <v>0</v>
      </c>
      <c r="P2332">
        <f t="shared" si="229"/>
        <v>2100.9710439404557</v>
      </c>
      <c r="Q2332">
        <f t="shared" si="227"/>
        <v>2100</v>
      </c>
      <c r="R2332" s="25">
        <f t="shared" si="225"/>
        <v>0</v>
      </c>
      <c r="S2332" s="25">
        <f t="shared" si="226"/>
        <v>0</v>
      </c>
      <c r="W2332">
        <f>IF(AND(P2332&gt;='World Hubbert'!$N$9,P2331&lt;'World Hubbert'!$N$9),'Data 1'!M2332,0)</f>
        <v>0</v>
      </c>
      <c r="X2332">
        <f>IF(AND(P2332&gt;='World Hubbert'!$P$9,P2331&lt;'World Hubbert'!$P$9),'Data 1'!M2332,0)</f>
        <v>0</v>
      </c>
    </row>
    <row r="2333" spans="13:24">
      <c r="M2333">
        <f t="shared" si="224"/>
        <v>2330</v>
      </c>
      <c r="N2333">
        <f>MAX('World Hubbert'!$N$17*(1-(M2333/'World Hubbert'!$N$18))*M2333,0)</f>
        <v>0</v>
      </c>
      <c r="O2333">
        <f t="shared" si="228"/>
        <v>0</v>
      </c>
      <c r="P2333">
        <f t="shared" si="229"/>
        <v>2100.9710439404557</v>
      </c>
      <c r="Q2333">
        <f t="shared" si="227"/>
        <v>2100</v>
      </c>
      <c r="R2333" s="25">
        <f t="shared" si="225"/>
        <v>0</v>
      </c>
      <c r="S2333" s="25">
        <f t="shared" si="226"/>
        <v>0</v>
      </c>
      <c r="W2333">
        <f>IF(AND(P2333&gt;='World Hubbert'!$N$9,P2332&lt;'World Hubbert'!$N$9),'Data 1'!M2333,0)</f>
        <v>0</v>
      </c>
      <c r="X2333">
        <f>IF(AND(P2333&gt;='World Hubbert'!$P$9,P2332&lt;'World Hubbert'!$P$9),'Data 1'!M2333,0)</f>
        <v>0</v>
      </c>
    </row>
    <row r="2334" spans="13:24">
      <c r="M2334">
        <f t="shared" si="224"/>
        <v>2331</v>
      </c>
      <c r="N2334">
        <f>MAX('World Hubbert'!$N$17*(1-(M2334/'World Hubbert'!$N$18))*M2334,0)</f>
        <v>0</v>
      </c>
      <c r="O2334">
        <f t="shared" si="228"/>
        <v>0</v>
      </c>
      <c r="P2334">
        <f t="shared" si="229"/>
        <v>2100.9710439404557</v>
      </c>
      <c r="Q2334">
        <f t="shared" si="227"/>
        <v>2100</v>
      </c>
      <c r="R2334" s="25">
        <f t="shared" si="225"/>
        <v>0</v>
      </c>
      <c r="S2334" s="25">
        <f t="shared" si="226"/>
        <v>0</v>
      </c>
      <c r="W2334">
        <f>IF(AND(P2334&gt;='World Hubbert'!$N$9,P2333&lt;'World Hubbert'!$N$9),'Data 1'!M2334,0)</f>
        <v>0</v>
      </c>
      <c r="X2334">
        <f>IF(AND(P2334&gt;='World Hubbert'!$P$9,P2333&lt;'World Hubbert'!$P$9),'Data 1'!M2334,0)</f>
        <v>0</v>
      </c>
    </row>
    <row r="2335" spans="13:24">
      <c r="M2335">
        <f t="shared" si="224"/>
        <v>2332</v>
      </c>
      <c r="N2335">
        <f>MAX('World Hubbert'!$N$17*(1-(M2335/'World Hubbert'!$N$18))*M2335,0)</f>
        <v>0</v>
      </c>
      <c r="O2335">
        <f t="shared" si="228"/>
        <v>0</v>
      </c>
      <c r="P2335">
        <f t="shared" si="229"/>
        <v>2100.9710439404557</v>
      </c>
      <c r="Q2335">
        <f t="shared" si="227"/>
        <v>2100</v>
      </c>
      <c r="R2335" s="25">
        <f t="shared" si="225"/>
        <v>0</v>
      </c>
      <c r="S2335" s="25">
        <f t="shared" si="226"/>
        <v>0</v>
      </c>
      <c r="W2335">
        <f>IF(AND(P2335&gt;='World Hubbert'!$N$9,P2334&lt;'World Hubbert'!$N$9),'Data 1'!M2335,0)</f>
        <v>0</v>
      </c>
      <c r="X2335">
        <f>IF(AND(P2335&gt;='World Hubbert'!$P$9,P2334&lt;'World Hubbert'!$P$9),'Data 1'!M2335,0)</f>
        <v>0</v>
      </c>
    </row>
    <row r="2336" spans="13:24">
      <c r="M2336">
        <f t="shared" si="224"/>
        <v>2333</v>
      </c>
      <c r="N2336">
        <f>MAX('World Hubbert'!$N$17*(1-(M2336/'World Hubbert'!$N$18))*M2336,0)</f>
        <v>0</v>
      </c>
      <c r="O2336">
        <f t="shared" si="228"/>
        <v>0</v>
      </c>
      <c r="P2336">
        <f t="shared" si="229"/>
        <v>2100.9710439404557</v>
      </c>
      <c r="Q2336">
        <f t="shared" si="227"/>
        <v>2100</v>
      </c>
      <c r="R2336" s="25">
        <f t="shared" si="225"/>
        <v>0</v>
      </c>
      <c r="S2336" s="25">
        <f t="shared" si="226"/>
        <v>0</v>
      </c>
      <c r="W2336">
        <f>IF(AND(P2336&gt;='World Hubbert'!$N$9,P2335&lt;'World Hubbert'!$N$9),'Data 1'!M2336,0)</f>
        <v>0</v>
      </c>
      <c r="X2336">
        <f>IF(AND(P2336&gt;='World Hubbert'!$P$9,P2335&lt;'World Hubbert'!$P$9),'Data 1'!M2336,0)</f>
        <v>0</v>
      </c>
    </row>
    <row r="2337" spans="13:24">
      <c r="M2337">
        <f t="shared" si="224"/>
        <v>2334</v>
      </c>
      <c r="N2337">
        <f>MAX('World Hubbert'!$N$17*(1-(M2337/'World Hubbert'!$N$18))*M2337,0)</f>
        <v>0</v>
      </c>
      <c r="O2337">
        <f t="shared" si="228"/>
        <v>0</v>
      </c>
      <c r="P2337">
        <f t="shared" si="229"/>
        <v>2100.9710439404557</v>
      </c>
      <c r="Q2337">
        <f t="shared" si="227"/>
        <v>2100</v>
      </c>
      <c r="R2337" s="25">
        <f t="shared" si="225"/>
        <v>0</v>
      </c>
      <c r="S2337" s="25">
        <f t="shared" si="226"/>
        <v>0</v>
      </c>
      <c r="W2337">
        <f>IF(AND(P2337&gt;='World Hubbert'!$N$9,P2336&lt;'World Hubbert'!$N$9),'Data 1'!M2337,0)</f>
        <v>0</v>
      </c>
      <c r="X2337">
        <f>IF(AND(P2337&gt;='World Hubbert'!$P$9,P2336&lt;'World Hubbert'!$P$9),'Data 1'!M2337,0)</f>
        <v>0</v>
      </c>
    </row>
    <row r="2338" spans="13:24">
      <c r="M2338">
        <f t="shared" si="224"/>
        <v>2335</v>
      </c>
      <c r="N2338">
        <f>MAX('World Hubbert'!$N$17*(1-(M2338/'World Hubbert'!$N$18))*M2338,0)</f>
        <v>0</v>
      </c>
      <c r="O2338">
        <f t="shared" si="228"/>
        <v>0</v>
      </c>
      <c r="P2338">
        <f t="shared" si="229"/>
        <v>2100.9710439404557</v>
      </c>
      <c r="Q2338">
        <f t="shared" si="227"/>
        <v>2100</v>
      </c>
      <c r="R2338" s="25">
        <f t="shared" si="225"/>
        <v>0</v>
      </c>
      <c r="S2338" s="25">
        <f t="shared" si="226"/>
        <v>0</v>
      </c>
      <c r="W2338">
        <f>IF(AND(P2338&gt;='World Hubbert'!$N$9,P2337&lt;'World Hubbert'!$N$9),'Data 1'!M2338,0)</f>
        <v>0</v>
      </c>
      <c r="X2338">
        <f>IF(AND(P2338&gt;='World Hubbert'!$P$9,P2337&lt;'World Hubbert'!$P$9),'Data 1'!M2338,0)</f>
        <v>0</v>
      </c>
    </row>
    <row r="2339" spans="13:24">
      <c r="M2339">
        <f t="shared" si="224"/>
        <v>2336</v>
      </c>
      <c r="N2339">
        <f>MAX('World Hubbert'!$N$17*(1-(M2339/'World Hubbert'!$N$18))*M2339,0)</f>
        <v>0</v>
      </c>
      <c r="O2339">
        <f t="shared" si="228"/>
        <v>0</v>
      </c>
      <c r="P2339">
        <f t="shared" si="229"/>
        <v>2100.9710439404557</v>
      </c>
      <c r="Q2339">
        <f t="shared" si="227"/>
        <v>2100</v>
      </c>
      <c r="R2339" s="25">
        <f t="shared" si="225"/>
        <v>0</v>
      </c>
      <c r="S2339" s="25">
        <f t="shared" si="226"/>
        <v>0</v>
      </c>
      <c r="W2339">
        <f>IF(AND(P2339&gt;='World Hubbert'!$N$9,P2338&lt;'World Hubbert'!$N$9),'Data 1'!M2339,0)</f>
        <v>0</v>
      </c>
      <c r="X2339">
        <f>IF(AND(P2339&gt;='World Hubbert'!$P$9,P2338&lt;'World Hubbert'!$P$9),'Data 1'!M2339,0)</f>
        <v>0</v>
      </c>
    </row>
    <row r="2340" spans="13:24">
      <c r="M2340">
        <f t="shared" si="224"/>
        <v>2337</v>
      </c>
      <c r="N2340">
        <f>MAX('World Hubbert'!$N$17*(1-(M2340/'World Hubbert'!$N$18))*M2340,0)</f>
        <v>0</v>
      </c>
      <c r="O2340">
        <f t="shared" si="228"/>
        <v>0</v>
      </c>
      <c r="P2340">
        <f t="shared" si="229"/>
        <v>2100.9710439404557</v>
      </c>
      <c r="Q2340">
        <f t="shared" si="227"/>
        <v>2100</v>
      </c>
      <c r="R2340" s="25">
        <f t="shared" si="225"/>
        <v>0</v>
      </c>
      <c r="S2340" s="25">
        <f t="shared" si="226"/>
        <v>0</v>
      </c>
      <c r="W2340">
        <f>IF(AND(P2340&gt;='World Hubbert'!$N$9,P2339&lt;'World Hubbert'!$N$9),'Data 1'!M2340,0)</f>
        <v>0</v>
      </c>
      <c r="X2340">
        <f>IF(AND(P2340&gt;='World Hubbert'!$P$9,P2339&lt;'World Hubbert'!$P$9),'Data 1'!M2340,0)</f>
        <v>0</v>
      </c>
    </row>
    <row r="2341" spans="13:24">
      <c r="M2341">
        <f t="shared" si="224"/>
        <v>2338</v>
      </c>
      <c r="N2341">
        <f>MAX('World Hubbert'!$N$17*(1-(M2341/'World Hubbert'!$N$18))*M2341,0)</f>
        <v>0</v>
      </c>
      <c r="O2341">
        <f t="shared" si="228"/>
        <v>0</v>
      </c>
      <c r="P2341">
        <f t="shared" si="229"/>
        <v>2100.9710439404557</v>
      </c>
      <c r="Q2341">
        <f t="shared" si="227"/>
        <v>2100</v>
      </c>
      <c r="R2341" s="25">
        <f t="shared" si="225"/>
        <v>0</v>
      </c>
      <c r="S2341" s="25">
        <f t="shared" si="226"/>
        <v>0</v>
      </c>
      <c r="W2341">
        <f>IF(AND(P2341&gt;='World Hubbert'!$N$9,P2340&lt;'World Hubbert'!$N$9),'Data 1'!M2341,0)</f>
        <v>0</v>
      </c>
      <c r="X2341">
        <f>IF(AND(P2341&gt;='World Hubbert'!$P$9,P2340&lt;'World Hubbert'!$P$9),'Data 1'!M2341,0)</f>
        <v>0</v>
      </c>
    </row>
    <row r="2342" spans="13:24">
      <c r="M2342">
        <f t="shared" si="224"/>
        <v>2339</v>
      </c>
      <c r="N2342">
        <f>MAX('World Hubbert'!$N$17*(1-(M2342/'World Hubbert'!$N$18))*M2342,0)</f>
        <v>0</v>
      </c>
      <c r="O2342">
        <f t="shared" si="228"/>
        <v>0</v>
      </c>
      <c r="P2342">
        <f t="shared" si="229"/>
        <v>2100.9710439404557</v>
      </c>
      <c r="Q2342">
        <f t="shared" si="227"/>
        <v>2100</v>
      </c>
      <c r="R2342" s="25">
        <f t="shared" si="225"/>
        <v>0</v>
      </c>
      <c r="S2342" s="25">
        <f t="shared" si="226"/>
        <v>0</v>
      </c>
      <c r="W2342">
        <f>IF(AND(P2342&gt;='World Hubbert'!$N$9,P2341&lt;'World Hubbert'!$N$9),'Data 1'!M2342,0)</f>
        <v>0</v>
      </c>
      <c r="X2342">
        <f>IF(AND(P2342&gt;='World Hubbert'!$P$9,P2341&lt;'World Hubbert'!$P$9),'Data 1'!M2342,0)</f>
        <v>0</v>
      </c>
    </row>
    <row r="2343" spans="13:24">
      <c r="M2343">
        <f t="shared" si="224"/>
        <v>2340</v>
      </c>
      <c r="N2343">
        <f>MAX('World Hubbert'!$N$17*(1-(M2343/'World Hubbert'!$N$18))*M2343,0)</f>
        <v>0</v>
      </c>
      <c r="O2343">
        <f t="shared" si="228"/>
        <v>0</v>
      </c>
      <c r="P2343">
        <f t="shared" si="229"/>
        <v>2100.9710439404557</v>
      </c>
      <c r="Q2343">
        <f t="shared" si="227"/>
        <v>2100</v>
      </c>
      <c r="R2343" s="25">
        <f t="shared" si="225"/>
        <v>0</v>
      </c>
      <c r="S2343" s="25">
        <f t="shared" si="226"/>
        <v>0</v>
      </c>
      <c r="W2343">
        <f>IF(AND(P2343&gt;='World Hubbert'!$N$9,P2342&lt;'World Hubbert'!$N$9),'Data 1'!M2343,0)</f>
        <v>0</v>
      </c>
      <c r="X2343">
        <f>IF(AND(P2343&gt;='World Hubbert'!$P$9,P2342&lt;'World Hubbert'!$P$9),'Data 1'!M2343,0)</f>
        <v>0</v>
      </c>
    </row>
    <row r="2344" spans="13:24">
      <c r="M2344">
        <f t="shared" si="224"/>
        <v>2341</v>
      </c>
      <c r="N2344">
        <f>MAX('World Hubbert'!$N$17*(1-(M2344/'World Hubbert'!$N$18))*M2344,0)</f>
        <v>0</v>
      </c>
      <c r="O2344">
        <f t="shared" si="228"/>
        <v>0</v>
      </c>
      <c r="P2344">
        <f t="shared" si="229"/>
        <v>2100.9710439404557</v>
      </c>
      <c r="Q2344">
        <f t="shared" si="227"/>
        <v>2100</v>
      </c>
      <c r="R2344" s="25">
        <f t="shared" si="225"/>
        <v>0</v>
      </c>
      <c r="S2344" s="25">
        <f t="shared" si="226"/>
        <v>0</v>
      </c>
      <c r="W2344">
        <f>IF(AND(P2344&gt;='World Hubbert'!$N$9,P2343&lt;'World Hubbert'!$N$9),'Data 1'!M2344,0)</f>
        <v>0</v>
      </c>
      <c r="X2344">
        <f>IF(AND(P2344&gt;='World Hubbert'!$P$9,P2343&lt;'World Hubbert'!$P$9),'Data 1'!M2344,0)</f>
        <v>0</v>
      </c>
    </row>
    <row r="2345" spans="13:24">
      <c r="M2345">
        <f t="shared" si="224"/>
        <v>2342</v>
      </c>
      <c r="N2345">
        <f>MAX('World Hubbert'!$N$17*(1-(M2345/'World Hubbert'!$N$18))*M2345,0)</f>
        <v>0</v>
      </c>
      <c r="O2345">
        <f t="shared" si="228"/>
        <v>0</v>
      </c>
      <c r="P2345">
        <f t="shared" si="229"/>
        <v>2100.9710439404557</v>
      </c>
      <c r="Q2345">
        <f t="shared" si="227"/>
        <v>2100</v>
      </c>
      <c r="R2345" s="25">
        <f t="shared" si="225"/>
        <v>0</v>
      </c>
      <c r="S2345" s="25">
        <f t="shared" si="226"/>
        <v>0</v>
      </c>
      <c r="W2345">
        <f>IF(AND(P2345&gt;='World Hubbert'!$N$9,P2344&lt;'World Hubbert'!$N$9),'Data 1'!M2345,0)</f>
        <v>0</v>
      </c>
      <c r="X2345">
        <f>IF(AND(P2345&gt;='World Hubbert'!$P$9,P2344&lt;'World Hubbert'!$P$9),'Data 1'!M2345,0)</f>
        <v>0</v>
      </c>
    </row>
    <row r="2346" spans="13:24">
      <c r="M2346">
        <f t="shared" si="224"/>
        <v>2343</v>
      </c>
      <c r="N2346">
        <f>MAX('World Hubbert'!$N$17*(1-(M2346/'World Hubbert'!$N$18))*M2346,0)</f>
        <v>0</v>
      </c>
      <c r="O2346">
        <f t="shared" si="228"/>
        <v>0</v>
      </c>
      <c r="P2346">
        <f t="shared" si="229"/>
        <v>2100.9710439404557</v>
      </c>
      <c r="Q2346">
        <f t="shared" si="227"/>
        <v>2100</v>
      </c>
      <c r="R2346" s="25">
        <f t="shared" si="225"/>
        <v>0</v>
      </c>
      <c r="S2346" s="25">
        <f t="shared" si="226"/>
        <v>0</v>
      </c>
      <c r="W2346">
        <f>IF(AND(P2346&gt;='World Hubbert'!$N$9,P2345&lt;'World Hubbert'!$N$9),'Data 1'!M2346,0)</f>
        <v>0</v>
      </c>
      <c r="X2346">
        <f>IF(AND(P2346&gt;='World Hubbert'!$P$9,P2345&lt;'World Hubbert'!$P$9),'Data 1'!M2346,0)</f>
        <v>0</v>
      </c>
    </row>
    <row r="2347" spans="13:24">
      <c r="M2347">
        <f t="shared" si="224"/>
        <v>2344</v>
      </c>
      <c r="N2347">
        <f>MAX('World Hubbert'!$N$17*(1-(M2347/'World Hubbert'!$N$18))*M2347,0)</f>
        <v>0</v>
      </c>
      <c r="O2347">
        <f t="shared" si="228"/>
        <v>0</v>
      </c>
      <c r="P2347">
        <f t="shared" si="229"/>
        <v>2100.9710439404557</v>
      </c>
      <c r="Q2347">
        <f t="shared" si="227"/>
        <v>2100</v>
      </c>
      <c r="R2347" s="25">
        <f t="shared" si="225"/>
        <v>0</v>
      </c>
      <c r="S2347" s="25">
        <f t="shared" si="226"/>
        <v>0</v>
      </c>
      <c r="W2347">
        <f>IF(AND(P2347&gt;='World Hubbert'!$N$9,P2346&lt;'World Hubbert'!$N$9),'Data 1'!M2347,0)</f>
        <v>0</v>
      </c>
      <c r="X2347">
        <f>IF(AND(P2347&gt;='World Hubbert'!$P$9,P2346&lt;'World Hubbert'!$P$9),'Data 1'!M2347,0)</f>
        <v>0</v>
      </c>
    </row>
    <row r="2348" spans="13:24">
      <c r="M2348">
        <f t="shared" si="224"/>
        <v>2345</v>
      </c>
      <c r="N2348">
        <f>MAX('World Hubbert'!$N$17*(1-(M2348/'World Hubbert'!$N$18))*M2348,0)</f>
        <v>0</v>
      </c>
      <c r="O2348">
        <f t="shared" si="228"/>
        <v>0</v>
      </c>
      <c r="P2348">
        <f t="shared" si="229"/>
        <v>2100.9710439404557</v>
      </c>
      <c r="Q2348">
        <f t="shared" si="227"/>
        <v>2100</v>
      </c>
      <c r="R2348" s="25">
        <f t="shared" si="225"/>
        <v>0</v>
      </c>
      <c r="S2348" s="25">
        <f t="shared" si="226"/>
        <v>0</v>
      </c>
      <c r="W2348">
        <f>IF(AND(P2348&gt;='World Hubbert'!$N$9,P2347&lt;'World Hubbert'!$N$9),'Data 1'!M2348,0)</f>
        <v>0</v>
      </c>
      <c r="X2348">
        <f>IF(AND(P2348&gt;='World Hubbert'!$P$9,P2347&lt;'World Hubbert'!$P$9),'Data 1'!M2348,0)</f>
        <v>0</v>
      </c>
    </row>
    <row r="2349" spans="13:24">
      <c r="M2349">
        <f t="shared" si="224"/>
        <v>2346</v>
      </c>
      <c r="N2349">
        <f>MAX('World Hubbert'!$N$17*(1-(M2349/'World Hubbert'!$N$18))*M2349,0)</f>
        <v>0</v>
      </c>
      <c r="O2349">
        <f t="shared" si="228"/>
        <v>0</v>
      </c>
      <c r="P2349">
        <f t="shared" si="229"/>
        <v>2100.9710439404557</v>
      </c>
      <c r="Q2349">
        <f t="shared" si="227"/>
        <v>2100</v>
      </c>
      <c r="R2349" s="25">
        <f t="shared" si="225"/>
        <v>0</v>
      </c>
      <c r="S2349" s="25">
        <f t="shared" si="226"/>
        <v>0</v>
      </c>
      <c r="W2349">
        <f>IF(AND(P2349&gt;='World Hubbert'!$N$9,P2348&lt;'World Hubbert'!$N$9),'Data 1'!M2349,0)</f>
        <v>0</v>
      </c>
      <c r="X2349">
        <f>IF(AND(P2349&gt;='World Hubbert'!$P$9,P2348&lt;'World Hubbert'!$P$9),'Data 1'!M2349,0)</f>
        <v>0</v>
      </c>
    </row>
    <row r="2350" spans="13:24">
      <c r="M2350">
        <f t="shared" si="224"/>
        <v>2347</v>
      </c>
      <c r="N2350">
        <f>MAX('World Hubbert'!$N$17*(1-(M2350/'World Hubbert'!$N$18))*M2350,0)</f>
        <v>0</v>
      </c>
      <c r="O2350">
        <f t="shared" si="228"/>
        <v>0</v>
      </c>
      <c r="P2350">
        <f t="shared" si="229"/>
        <v>2100.9710439404557</v>
      </c>
      <c r="Q2350">
        <f t="shared" si="227"/>
        <v>2100</v>
      </c>
      <c r="R2350" s="25">
        <f t="shared" si="225"/>
        <v>0</v>
      </c>
      <c r="S2350" s="25">
        <f t="shared" si="226"/>
        <v>0</v>
      </c>
      <c r="W2350">
        <f>IF(AND(P2350&gt;='World Hubbert'!$N$9,P2349&lt;'World Hubbert'!$N$9),'Data 1'!M2350,0)</f>
        <v>0</v>
      </c>
      <c r="X2350">
        <f>IF(AND(P2350&gt;='World Hubbert'!$P$9,P2349&lt;'World Hubbert'!$P$9),'Data 1'!M2350,0)</f>
        <v>0</v>
      </c>
    </row>
    <row r="2351" spans="13:24">
      <c r="M2351">
        <f t="shared" si="224"/>
        <v>2348</v>
      </c>
      <c r="N2351">
        <f>MAX('World Hubbert'!$N$17*(1-(M2351/'World Hubbert'!$N$18))*M2351,0)</f>
        <v>0</v>
      </c>
      <c r="O2351">
        <f t="shared" si="228"/>
        <v>0</v>
      </c>
      <c r="P2351">
        <f t="shared" si="229"/>
        <v>2100.9710439404557</v>
      </c>
      <c r="Q2351">
        <f t="shared" si="227"/>
        <v>2100</v>
      </c>
      <c r="R2351" s="25">
        <f t="shared" si="225"/>
        <v>0</v>
      </c>
      <c r="S2351" s="25">
        <f t="shared" si="226"/>
        <v>0</v>
      </c>
      <c r="W2351">
        <f>IF(AND(P2351&gt;='World Hubbert'!$N$9,P2350&lt;'World Hubbert'!$N$9),'Data 1'!M2351,0)</f>
        <v>0</v>
      </c>
      <c r="X2351">
        <f>IF(AND(P2351&gt;='World Hubbert'!$P$9,P2350&lt;'World Hubbert'!$P$9),'Data 1'!M2351,0)</f>
        <v>0</v>
      </c>
    </row>
    <row r="2352" spans="13:24">
      <c r="M2352">
        <f t="shared" si="224"/>
        <v>2349</v>
      </c>
      <c r="N2352">
        <f>MAX('World Hubbert'!$N$17*(1-(M2352/'World Hubbert'!$N$18))*M2352,0)</f>
        <v>0</v>
      </c>
      <c r="O2352">
        <f t="shared" si="228"/>
        <v>0</v>
      </c>
      <c r="P2352">
        <f t="shared" si="229"/>
        <v>2100.9710439404557</v>
      </c>
      <c r="Q2352">
        <f t="shared" si="227"/>
        <v>2100</v>
      </c>
      <c r="R2352" s="25">
        <f t="shared" si="225"/>
        <v>0</v>
      </c>
      <c r="S2352" s="25">
        <f t="shared" si="226"/>
        <v>0</v>
      </c>
      <c r="W2352">
        <f>IF(AND(P2352&gt;='World Hubbert'!$N$9,P2351&lt;'World Hubbert'!$N$9),'Data 1'!M2352,0)</f>
        <v>0</v>
      </c>
      <c r="X2352">
        <f>IF(AND(P2352&gt;='World Hubbert'!$P$9,P2351&lt;'World Hubbert'!$P$9),'Data 1'!M2352,0)</f>
        <v>0</v>
      </c>
    </row>
    <row r="2353" spans="13:24">
      <c r="M2353">
        <f t="shared" si="224"/>
        <v>2350</v>
      </c>
      <c r="N2353">
        <f>MAX('World Hubbert'!$N$17*(1-(M2353/'World Hubbert'!$N$18))*M2353,0)</f>
        <v>0</v>
      </c>
      <c r="O2353">
        <f t="shared" si="228"/>
        <v>0</v>
      </c>
      <c r="P2353">
        <f t="shared" si="229"/>
        <v>2100.9710439404557</v>
      </c>
      <c r="Q2353">
        <f t="shared" si="227"/>
        <v>2100</v>
      </c>
      <c r="R2353" s="25">
        <f t="shared" si="225"/>
        <v>0</v>
      </c>
      <c r="S2353" s="25">
        <f t="shared" si="226"/>
        <v>0</v>
      </c>
      <c r="W2353">
        <f>IF(AND(P2353&gt;='World Hubbert'!$N$9,P2352&lt;'World Hubbert'!$N$9),'Data 1'!M2353,0)</f>
        <v>0</v>
      </c>
      <c r="X2353">
        <f>IF(AND(P2353&gt;='World Hubbert'!$P$9,P2352&lt;'World Hubbert'!$P$9),'Data 1'!M2353,0)</f>
        <v>0</v>
      </c>
    </row>
    <row r="2354" spans="13:24">
      <c r="M2354">
        <f t="shared" si="224"/>
        <v>2351</v>
      </c>
      <c r="N2354">
        <f>MAX('World Hubbert'!$N$17*(1-(M2354/'World Hubbert'!$N$18))*M2354,0)</f>
        <v>0</v>
      </c>
      <c r="O2354">
        <f t="shared" si="228"/>
        <v>0</v>
      </c>
      <c r="P2354">
        <f t="shared" si="229"/>
        <v>2100.9710439404557</v>
      </c>
      <c r="Q2354">
        <f t="shared" si="227"/>
        <v>2100</v>
      </c>
      <c r="R2354" s="25">
        <f t="shared" si="225"/>
        <v>0</v>
      </c>
      <c r="S2354" s="25">
        <f t="shared" si="226"/>
        <v>0</v>
      </c>
      <c r="W2354">
        <f>IF(AND(P2354&gt;='World Hubbert'!$N$9,P2353&lt;'World Hubbert'!$N$9),'Data 1'!M2354,0)</f>
        <v>0</v>
      </c>
      <c r="X2354">
        <f>IF(AND(P2354&gt;='World Hubbert'!$P$9,P2353&lt;'World Hubbert'!$P$9),'Data 1'!M2354,0)</f>
        <v>0</v>
      </c>
    </row>
    <row r="2355" spans="13:24">
      <c r="M2355">
        <f t="shared" si="224"/>
        <v>2352</v>
      </c>
      <c r="N2355">
        <f>MAX('World Hubbert'!$N$17*(1-(M2355/'World Hubbert'!$N$18))*M2355,0)</f>
        <v>0</v>
      </c>
      <c r="O2355">
        <f t="shared" si="228"/>
        <v>0</v>
      </c>
      <c r="P2355">
        <f t="shared" si="229"/>
        <v>2100.9710439404557</v>
      </c>
      <c r="Q2355">
        <f t="shared" si="227"/>
        <v>2100</v>
      </c>
      <c r="R2355" s="25">
        <f t="shared" si="225"/>
        <v>0</v>
      </c>
      <c r="S2355" s="25">
        <f t="shared" si="226"/>
        <v>0</v>
      </c>
      <c r="W2355">
        <f>IF(AND(P2355&gt;='World Hubbert'!$N$9,P2354&lt;'World Hubbert'!$N$9),'Data 1'!M2355,0)</f>
        <v>0</v>
      </c>
      <c r="X2355">
        <f>IF(AND(P2355&gt;='World Hubbert'!$P$9,P2354&lt;'World Hubbert'!$P$9),'Data 1'!M2355,0)</f>
        <v>0</v>
      </c>
    </row>
    <row r="2356" spans="13:24">
      <c r="M2356">
        <f t="shared" si="224"/>
        <v>2353</v>
      </c>
      <c r="N2356">
        <f>MAX('World Hubbert'!$N$17*(1-(M2356/'World Hubbert'!$N$18))*M2356,0)</f>
        <v>0</v>
      </c>
      <c r="O2356">
        <f t="shared" si="228"/>
        <v>0</v>
      </c>
      <c r="P2356">
        <f t="shared" si="229"/>
        <v>2100.9710439404557</v>
      </c>
      <c r="Q2356">
        <f t="shared" si="227"/>
        <v>2100</v>
      </c>
      <c r="R2356" s="25">
        <f t="shared" si="225"/>
        <v>0</v>
      </c>
      <c r="S2356" s="25">
        <f t="shared" si="226"/>
        <v>0</v>
      </c>
      <c r="W2356">
        <f>IF(AND(P2356&gt;='World Hubbert'!$N$9,P2355&lt;'World Hubbert'!$N$9),'Data 1'!M2356,0)</f>
        <v>0</v>
      </c>
      <c r="X2356">
        <f>IF(AND(P2356&gt;='World Hubbert'!$P$9,P2355&lt;'World Hubbert'!$P$9),'Data 1'!M2356,0)</f>
        <v>0</v>
      </c>
    </row>
    <row r="2357" spans="13:24">
      <c r="M2357">
        <f t="shared" si="224"/>
        <v>2354</v>
      </c>
      <c r="N2357">
        <f>MAX('World Hubbert'!$N$17*(1-(M2357/'World Hubbert'!$N$18))*M2357,0)</f>
        <v>0</v>
      </c>
      <c r="O2357">
        <f t="shared" si="228"/>
        <v>0</v>
      </c>
      <c r="P2357">
        <f t="shared" si="229"/>
        <v>2100.9710439404557</v>
      </c>
      <c r="Q2357">
        <f t="shared" si="227"/>
        <v>2100</v>
      </c>
      <c r="R2357" s="25">
        <f t="shared" si="225"/>
        <v>0</v>
      </c>
      <c r="S2357" s="25">
        <f t="shared" si="226"/>
        <v>0</v>
      </c>
      <c r="W2357">
        <f>IF(AND(P2357&gt;='World Hubbert'!$N$9,P2356&lt;'World Hubbert'!$N$9),'Data 1'!M2357,0)</f>
        <v>0</v>
      </c>
      <c r="X2357">
        <f>IF(AND(P2357&gt;='World Hubbert'!$P$9,P2356&lt;'World Hubbert'!$P$9),'Data 1'!M2357,0)</f>
        <v>0</v>
      </c>
    </row>
    <row r="2358" spans="13:24">
      <c r="M2358">
        <f t="shared" si="224"/>
        <v>2355</v>
      </c>
      <c r="N2358">
        <f>MAX('World Hubbert'!$N$17*(1-(M2358/'World Hubbert'!$N$18))*M2358,0)</f>
        <v>0</v>
      </c>
      <c r="O2358">
        <f t="shared" si="228"/>
        <v>0</v>
      </c>
      <c r="P2358">
        <f t="shared" si="229"/>
        <v>2100.9710439404557</v>
      </c>
      <c r="Q2358">
        <f t="shared" si="227"/>
        <v>2100</v>
      </c>
      <c r="R2358" s="25">
        <f t="shared" si="225"/>
        <v>0</v>
      </c>
      <c r="S2358" s="25">
        <f t="shared" si="226"/>
        <v>0</v>
      </c>
      <c r="W2358">
        <f>IF(AND(P2358&gt;='World Hubbert'!$N$9,P2357&lt;'World Hubbert'!$N$9),'Data 1'!M2358,0)</f>
        <v>0</v>
      </c>
      <c r="X2358">
        <f>IF(AND(P2358&gt;='World Hubbert'!$P$9,P2357&lt;'World Hubbert'!$P$9),'Data 1'!M2358,0)</f>
        <v>0</v>
      </c>
    </row>
    <row r="2359" spans="13:24">
      <c r="M2359">
        <f t="shared" ref="M2359:M2422" si="230">M2358+1</f>
        <v>2356</v>
      </c>
      <c r="N2359">
        <f>MAX('World Hubbert'!$N$17*(1-(M2359/'World Hubbert'!$N$18))*M2359,0)</f>
        <v>0</v>
      </c>
      <c r="O2359">
        <f t="shared" si="228"/>
        <v>0</v>
      </c>
      <c r="P2359">
        <f t="shared" si="229"/>
        <v>2100.9710439404557</v>
      </c>
      <c r="Q2359">
        <f t="shared" si="227"/>
        <v>2100</v>
      </c>
      <c r="R2359" s="25">
        <f t="shared" ref="R2359:R2422" si="231">IF(N2359&gt;0,N2359*1000,0)</f>
        <v>0</v>
      </c>
      <c r="S2359" s="25">
        <f t="shared" ref="S2359:S2422" si="232">IF(R2359=$T$6,Q2359,0)</f>
        <v>0</v>
      </c>
      <c r="W2359">
        <f>IF(AND(P2359&gt;='World Hubbert'!$N$9,P2358&lt;'World Hubbert'!$N$9),'Data 1'!M2359,0)</f>
        <v>0</v>
      </c>
      <c r="X2359">
        <f>IF(AND(P2359&gt;='World Hubbert'!$P$9,P2358&lt;'World Hubbert'!$P$9),'Data 1'!M2359,0)</f>
        <v>0</v>
      </c>
    </row>
    <row r="2360" spans="13:24">
      <c r="M2360">
        <f t="shared" si="230"/>
        <v>2357</v>
      </c>
      <c r="N2360">
        <f>MAX('World Hubbert'!$N$17*(1-(M2360/'World Hubbert'!$N$18))*M2360,0)</f>
        <v>0</v>
      </c>
      <c r="O2360">
        <f t="shared" si="228"/>
        <v>0</v>
      </c>
      <c r="P2360">
        <f t="shared" si="229"/>
        <v>2100.9710439404557</v>
      </c>
      <c r="Q2360">
        <f t="shared" si="227"/>
        <v>2100</v>
      </c>
      <c r="R2360" s="25">
        <f t="shared" si="231"/>
        <v>0</v>
      </c>
      <c r="S2360" s="25">
        <f t="shared" si="232"/>
        <v>0</v>
      </c>
      <c r="W2360">
        <f>IF(AND(P2360&gt;='World Hubbert'!$N$9,P2359&lt;'World Hubbert'!$N$9),'Data 1'!M2360,0)</f>
        <v>0</v>
      </c>
      <c r="X2360">
        <f>IF(AND(P2360&gt;='World Hubbert'!$P$9,P2359&lt;'World Hubbert'!$P$9),'Data 1'!M2360,0)</f>
        <v>0</v>
      </c>
    </row>
    <row r="2361" spans="13:24">
      <c r="M2361">
        <f t="shared" si="230"/>
        <v>2358</v>
      </c>
      <c r="N2361">
        <f>MAX('World Hubbert'!$N$17*(1-(M2361/'World Hubbert'!$N$18))*M2361,0)</f>
        <v>0</v>
      </c>
      <c r="O2361">
        <f t="shared" si="228"/>
        <v>0</v>
      </c>
      <c r="P2361">
        <f t="shared" si="229"/>
        <v>2100.9710439404557</v>
      </c>
      <c r="Q2361">
        <f t="shared" si="227"/>
        <v>2100</v>
      </c>
      <c r="R2361" s="25">
        <f t="shared" si="231"/>
        <v>0</v>
      </c>
      <c r="S2361" s="25">
        <f t="shared" si="232"/>
        <v>0</v>
      </c>
      <c r="W2361">
        <f>IF(AND(P2361&gt;='World Hubbert'!$N$9,P2360&lt;'World Hubbert'!$N$9),'Data 1'!M2361,0)</f>
        <v>0</v>
      </c>
      <c r="X2361">
        <f>IF(AND(P2361&gt;='World Hubbert'!$P$9,P2360&lt;'World Hubbert'!$P$9),'Data 1'!M2361,0)</f>
        <v>0</v>
      </c>
    </row>
    <row r="2362" spans="13:24">
      <c r="M2362">
        <f t="shared" si="230"/>
        <v>2359</v>
      </c>
      <c r="N2362">
        <f>MAX('World Hubbert'!$N$17*(1-(M2362/'World Hubbert'!$N$18))*M2362,0)</f>
        <v>0</v>
      </c>
      <c r="O2362">
        <f t="shared" si="228"/>
        <v>0</v>
      </c>
      <c r="P2362">
        <f t="shared" si="229"/>
        <v>2100.9710439404557</v>
      </c>
      <c r="Q2362">
        <f t="shared" si="227"/>
        <v>2100</v>
      </c>
      <c r="R2362" s="25">
        <f t="shared" si="231"/>
        <v>0</v>
      </c>
      <c r="S2362" s="25">
        <f t="shared" si="232"/>
        <v>0</v>
      </c>
      <c r="W2362">
        <f>IF(AND(P2362&gt;='World Hubbert'!$N$9,P2361&lt;'World Hubbert'!$N$9),'Data 1'!M2362,0)</f>
        <v>0</v>
      </c>
      <c r="X2362">
        <f>IF(AND(P2362&gt;='World Hubbert'!$P$9,P2361&lt;'World Hubbert'!$P$9),'Data 1'!M2362,0)</f>
        <v>0</v>
      </c>
    </row>
    <row r="2363" spans="13:24">
      <c r="M2363">
        <f t="shared" si="230"/>
        <v>2360</v>
      </c>
      <c r="N2363">
        <f>MAX('World Hubbert'!$N$17*(1-(M2363/'World Hubbert'!$N$18))*M2363,0)</f>
        <v>0</v>
      </c>
      <c r="O2363">
        <f t="shared" si="228"/>
        <v>0</v>
      </c>
      <c r="P2363">
        <f t="shared" si="229"/>
        <v>2100.9710439404557</v>
      </c>
      <c r="Q2363">
        <f t="shared" si="227"/>
        <v>2100</v>
      </c>
      <c r="R2363" s="25">
        <f t="shared" si="231"/>
        <v>0</v>
      </c>
      <c r="S2363" s="25">
        <f t="shared" si="232"/>
        <v>0</v>
      </c>
      <c r="W2363">
        <f>IF(AND(P2363&gt;='World Hubbert'!$N$9,P2362&lt;'World Hubbert'!$N$9),'Data 1'!M2363,0)</f>
        <v>0</v>
      </c>
      <c r="X2363">
        <f>IF(AND(P2363&gt;='World Hubbert'!$P$9,P2362&lt;'World Hubbert'!$P$9),'Data 1'!M2363,0)</f>
        <v>0</v>
      </c>
    </row>
    <row r="2364" spans="13:24">
      <c r="M2364">
        <f t="shared" si="230"/>
        <v>2361</v>
      </c>
      <c r="N2364">
        <f>MAX('World Hubbert'!$N$17*(1-(M2364/'World Hubbert'!$N$18))*M2364,0)</f>
        <v>0</v>
      </c>
      <c r="O2364">
        <f t="shared" si="228"/>
        <v>0</v>
      </c>
      <c r="P2364">
        <f t="shared" si="229"/>
        <v>2100.9710439404557</v>
      </c>
      <c r="Q2364">
        <f t="shared" si="227"/>
        <v>2100</v>
      </c>
      <c r="R2364" s="25">
        <f t="shared" si="231"/>
        <v>0</v>
      </c>
      <c r="S2364" s="25">
        <f t="shared" si="232"/>
        <v>0</v>
      </c>
      <c r="W2364">
        <f>IF(AND(P2364&gt;='World Hubbert'!$N$9,P2363&lt;'World Hubbert'!$N$9),'Data 1'!M2364,0)</f>
        <v>0</v>
      </c>
      <c r="X2364">
        <f>IF(AND(P2364&gt;='World Hubbert'!$P$9,P2363&lt;'World Hubbert'!$P$9),'Data 1'!M2364,0)</f>
        <v>0</v>
      </c>
    </row>
    <row r="2365" spans="13:24">
      <c r="M2365">
        <f t="shared" si="230"/>
        <v>2362</v>
      </c>
      <c r="N2365">
        <f>MAX('World Hubbert'!$N$17*(1-(M2365/'World Hubbert'!$N$18))*M2365,0)</f>
        <v>0</v>
      </c>
      <c r="O2365">
        <f t="shared" si="228"/>
        <v>0</v>
      </c>
      <c r="P2365">
        <f t="shared" si="229"/>
        <v>2100.9710439404557</v>
      </c>
      <c r="Q2365">
        <f t="shared" si="227"/>
        <v>2100</v>
      </c>
      <c r="R2365" s="25">
        <f t="shared" si="231"/>
        <v>0</v>
      </c>
      <c r="S2365" s="25">
        <f t="shared" si="232"/>
        <v>0</v>
      </c>
      <c r="W2365">
        <f>IF(AND(P2365&gt;='World Hubbert'!$N$9,P2364&lt;'World Hubbert'!$N$9),'Data 1'!M2365,0)</f>
        <v>0</v>
      </c>
      <c r="X2365">
        <f>IF(AND(P2365&gt;='World Hubbert'!$P$9,P2364&lt;'World Hubbert'!$P$9),'Data 1'!M2365,0)</f>
        <v>0</v>
      </c>
    </row>
    <row r="2366" spans="13:24">
      <c r="M2366">
        <f t="shared" si="230"/>
        <v>2363</v>
      </c>
      <c r="N2366">
        <f>MAX('World Hubbert'!$N$17*(1-(M2366/'World Hubbert'!$N$18))*M2366,0)</f>
        <v>0</v>
      </c>
      <c r="O2366">
        <f t="shared" si="228"/>
        <v>0</v>
      </c>
      <c r="P2366">
        <f t="shared" si="229"/>
        <v>2100.9710439404557</v>
      </c>
      <c r="Q2366">
        <f t="shared" si="227"/>
        <v>2100</v>
      </c>
      <c r="R2366" s="25">
        <f t="shared" si="231"/>
        <v>0</v>
      </c>
      <c r="S2366" s="25">
        <f t="shared" si="232"/>
        <v>0</v>
      </c>
      <c r="W2366">
        <f>IF(AND(P2366&gt;='World Hubbert'!$N$9,P2365&lt;'World Hubbert'!$N$9),'Data 1'!M2366,0)</f>
        <v>0</v>
      </c>
      <c r="X2366">
        <f>IF(AND(P2366&gt;='World Hubbert'!$P$9,P2365&lt;'World Hubbert'!$P$9),'Data 1'!M2366,0)</f>
        <v>0</v>
      </c>
    </row>
    <row r="2367" spans="13:24">
      <c r="M2367">
        <f t="shared" si="230"/>
        <v>2364</v>
      </c>
      <c r="N2367">
        <f>MAX('World Hubbert'!$N$17*(1-(M2367/'World Hubbert'!$N$18))*M2367,0)</f>
        <v>0</v>
      </c>
      <c r="O2367">
        <f t="shared" si="228"/>
        <v>0</v>
      </c>
      <c r="P2367">
        <f t="shared" si="229"/>
        <v>2100.9710439404557</v>
      </c>
      <c r="Q2367">
        <f t="shared" si="227"/>
        <v>2100</v>
      </c>
      <c r="R2367" s="25">
        <f t="shared" si="231"/>
        <v>0</v>
      </c>
      <c r="S2367" s="25">
        <f t="shared" si="232"/>
        <v>0</v>
      </c>
      <c r="W2367">
        <f>IF(AND(P2367&gt;='World Hubbert'!$N$9,P2366&lt;'World Hubbert'!$N$9),'Data 1'!M2367,0)</f>
        <v>0</v>
      </c>
      <c r="X2367">
        <f>IF(AND(P2367&gt;='World Hubbert'!$P$9,P2366&lt;'World Hubbert'!$P$9),'Data 1'!M2367,0)</f>
        <v>0</v>
      </c>
    </row>
    <row r="2368" spans="13:24">
      <c r="M2368">
        <f t="shared" si="230"/>
        <v>2365</v>
      </c>
      <c r="N2368">
        <f>MAX('World Hubbert'!$N$17*(1-(M2368/'World Hubbert'!$N$18))*M2368,0)</f>
        <v>0</v>
      </c>
      <c r="O2368">
        <f t="shared" si="228"/>
        <v>0</v>
      </c>
      <c r="P2368">
        <f t="shared" si="229"/>
        <v>2100.9710439404557</v>
      </c>
      <c r="Q2368">
        <f t="shared" si="227"/>
        <v>2100</v>
      </c>
      <c r="R2368" s="25">
        <f t="shared" si="231"/>
        <v>0</v>
      </c>
      <c r="S2368" s="25">
        <f t="shared" si="232"/>
        <v>0</v>
      </c>
      <c r="W2368">
        <f>IF(AND(P2368&gt;='World Hubbert'!$N$9,P2367&lt;'World Hubbert'!$N$9),'Data 1'!M2368,0)</f>
        <v>0</v>
      </c>
      <c r="X2368">
        <f>IF(AND(P2368&gt;='World Hubbert'!$P$9,P2367&lt;'World Hubbert'!$P$9),'Data 1'!M2368,0)</f>
        <v>0</v>
      </c>
    </row>
    <row r="2369" spans="13:24">
      <c r="M2369">
        <f t="shared" si="230"/>
        <v>2366</v>
      </c>
      <c r="N2369">
        <f>MAX('World Hubbert'!$N$17*(1-(M2369/'World Hubbert'!$N$18))*M2369,0)</f>
        <v>0</v>
      </c>
      <c r="O2369">
        <f t="shared" si="228"/>
        <v>0</v>
      </c>
      <c r="P2369">
        <f t="shared" si="229"/>
        <v>2100.9710439404557</v>
      </c>
      <c r="Q2369">
        <f t="shared" si="227"/>
        <v>2100</v>
      </c>
      <c r="R2369" s="25">
        <f t="shared" si="231"/>
        <v>0</v>
      </c>
      <c r="S2369" s="25">
        <f t="shared" si="232"/>
        <v>0</v>
      </c>
      <c r="W2369">
        <f>IF(AND(P2369&gt;='World Hubbert'!$N$9,P2368&lt;'World Hubbert'!$N$9),'Data 1'!M2369,0)</f>
        <v>0</v>
      </c>
      <c r="X2369">
        <f>IF(AND(P2369&gt;='World Hubbert'!$P$9,P2368&lt;'World Hubbert'!$P$9),'Data 1'!M2369,0)</f>
        <v>0</v>
      </c>
    </row>
    <row r="2370" spans="13:24">
      <c r="M2370">
        <f t="shared" si="230"/>
        <v>2367</v>
      </c>
      <c r="N2370">
        <f>MAX('World Hubbert'!$N$17*(1-(M2370/'World Hubbert'!$N$18))*M2370,0)</f>
        <v>0</v>
      </c>
      <c r="O2370">
        <f t="shared" si="228"/>
        <v>0</v>
      </c>
      <c r="P2370">
        <f t="shared" si="229"/>
        <v>2100.9710439404557</v>
      </c>
      <c r="Q2370">
        <f t="shared" si="227"/>
        <v>2100</v>
      </c>
      <c r="R2370" s="25">
        <f t="shared" si="231"/>
        <v>0</v>
      </c>
      <c r="S2370" s="25">
        <f t="shared" si="232"/>
        <v>0</v>
      </c>
      <c r="W2370">
        <f>IF(AND(P2370&gt;='World Hubbert'!$N$9,P2369&lt;'World Hubbert'!$N$9),'Data 1'!M2370,0)</f>
        <v>0</v>
      </c>
      <c r="X2370">
        <f>IF(AND(P2370&gt;='World Hubbert'!$P$9,P2369&lt;'World Hubbert'!$P$9),'Data 1'!M2370,0)</f>
        <v>0</v>
      </c>
    </row>
    <row r="2371" spans="13:24">
      <c r="M2371">
        <f t="shared" si="230"/>
        <v>2368</v>
      </c>
      <c r="N2371">
        <f>MAX('World Hubbert'!$N$17*(1-(M2371/'World Hubbert'!$N$18))*M2371,0)</f>
        <v>0</v>
      </c>
      <c r="O2371">
        <f t="shared" si="228"/>
        <v>0</v>
      </c>
      <c r="P2371">
        <f t="shared" si="229"/>
        <v>2100.9710439404557</v>
      </c>
      <c r="Q2371">
        <f t="shared" si="227"/>
        <v>2100</v>
      </c>
      <c r="R2371" s="25">
        <f t="shared" si="231"/>
        <v>0</v>
      </c>
      <c r="S2371" s="25">
        <f t="shared" si="232"/>
        <v>0</v>
      </c>
      <c r="W2371">
        <f>IF(AND(P2371&gt;='World Hubbert'!$N$9,P2370&lt;'World Hubbert'!$N$9),'Data 1'!M2371,0)</f>
        <v>0</v>
      </c>
      <c r="X2371">
        <f>IF(AND(P2371&gt;='World Hubbert'!$P$9,P2370&lt;'World Hubbert'!$P$9),'Data 1'!M2371,0)</f>
        <v>0</v>
      </c>
    </row>
    <row r="2372" spans="13:24">
      <c r="M2372">
        <f t="shared" si="230"/>
        <v>2369</v>
      </c>
      <c r="N2372">
        <f>MAX('World Hubbert'!$N$17*(1-(M2372/'World Hubbert'!$N$18))*M2372,0)</f>
        <v>0</v>
      </c>
      <c r="O2372">
        <f t="shared" si="228"/>
        <v>0</v>
      </c>
      <c r="P2372">
        <f t="shared" si="229"/>
        <v>2100.9710439404557</v>
      </c>
      <c r="Q2372">
        <f t="shared" si="227"/>
        <v>2100</v>
      </c>
      <c r="R2372" s="25">
        <f t="shared" si="231"/>
        <v>0</v>
      </c>
      <c r="S2372" s="25">
        <f t="shared" si="232"/>
        <v>0</v>
      </c>
      <c r="W2372">
        <f>IF(AND(P2372&gt;='World Hubbert'!$N$9,P2371&lt;'World Hubbert'!$N$9),'Data 1'!M2372,0)</f>
        <v>0</v>
      </c>
      <c r="X2372">
        <f>IF(AND(P2372&gt;='World Hubbert'!$P$9,P2371&lt;'World Hubbert'!$P$9),'Data 1'!M2372,0)</f>
        <v>0</v>
      </c>
    </row>
    <row r="2373" spans="13:24">
      <c r="M2373">
        <f t="shared" si="230"/>
        <v>2370</v>
      </c>
      <c r="N2373">
        <f>MAX('World Hubbert'!$N$17*(1-(M2373/'World Hubbert'!$N$18))*M2373,0)</f>
        <v>0</v>
      </c>
      <c r="O2373">
        <f t="shared" si="228"/>
        <v>0</v>
      </c>
      <c r="P2373">
        <f t="shared" si="229"/>
        <v>2100.9710439404557</v>
      </c>
      <c r="Q2373">
        <f t="shared" ref="Q2373:Q2436" si="233">INT(P2373)</f>
        <v>2100</v>
      </c>
      <c r="R2373" s="25">
        <f t="shared" si="231"/>
        <v>0</v>
      </c>
      <c r="S2373" s="25">
        <f t="shared" si="232"/>
        <v>0</v>
      </c>
      <c r="W2373">
        <f>IF(AND(P2373&gt;='World Hubbert'!$N$9,P2372&lt;'World Hubbert'!$N$9),'Data 1'!M2373,0)</f>
        <v>0</v>
      </c>
      <c r="X2373">
        <f>IF(AND(P2373&gt;='World Hubbert'!$P$9,P2372&lt;'World Hubbert'!$P$9),'Data 1'!M2373,0)</f>
        <v>0</v>
      </c>
    </row>
    <row r="2374" spans="13:24">
      <c r="M2374">
        <f t="shared" si="230"/>
        <v>2371</v>
      </c>
      <c r="N2374">
        <f>MAX('World Hubbert'!$N$17*(1-(M2374/'World Hubbert'!$N$18))*M2374,0)</f>
        <v>0</v>
      </c>
      <c r="O2374">
        <f t="shared" si="228"/>
        <v>0</v>
      </c>
      <c r="P2374">
        <f t="shared" si="229"/>
        <v>2100.9710439404557</v>
      </c>
      <c r="Q2374">
        <f t="shared" si="233"/>
        <v>2100</v>
      </c>
      <c r="R2374" s="25">
        <f t="shared" si="231"/>
        <v>0</v>
      </c>
      <c r="S2374" s="25">
        <f t="shared" si="232"/>
        <v>0</v>
      </c>
      <c r="W2374">
        <f>IF(AND(P2374&gt;='World Hubbert'!$N$9,P2373&lt;'World Hubbert'!$N$9),'Data 1'!M2374,0)</f>
        <v>0</v>
      </c>
      <c r="X2374">
        <f>IF(AND(P2374&gt;='World Hubbert'!$P$9,P2373&lt;'World Hubbert'!$P$9),'Data 1'!M2374,0)</f>
        <v>0</v>
      </c>
    </row>
    <row r="2375" spans="13:24">
      <c r="M2375">
        <f t="shared" si="230"/>
        <v>2372</v>
      </c>
      <c r="N2375">
        <f>MAX('World Hubbert'!$N$17*(1-(M2375/'World Hubbert'!$N$18))*M2375,0)</f>
        <v>0</v>
      </c>
      <c r="O2375">
        <f t="shared" si="228"/>
        <v>0</v>
      </c>
      <c r="P2375">
        <f t="shared" si="229"/>
        <v>2100.9710439404557</v>
      </c>
      <c r="Q2375">
        <f t="shared" si="233"/>
        <v>2100</v>
      </c>
      <c r="R2375" s="25">
        <f t="shared" si="231"/>
        <v>0</v>
      </c>
      <c r="S2375" s="25">
        <f t="shared" si="232"/>
        <v>0</v>
      </c>
      <c r="W2375">
        <f>IF(AND(P2375&gt;='World Hubbert'!$N$9,P2374&lt;'World Hubbert'!$N$9),'Data 1'!M2375,0)</f>
        <v>0</v>
      </c>
      <c r="X2375">
        <f>IF(AND(P2375&gt;='World Hubbert'!$P$9,P2374&lt;'World Hubbert'!$P$9),'Data 1'!M2375,0)</f>
        <v>0</v>
      </c>
    </row>
    <row r="2376" spans="13:24">
      <c r="M2376">
        <f t="shared" si="230"/>
        <v>2373</v>
      </c>
      <c r="N2376">
        <f>MAX('World Hubbert'!$N$17*(1-(M2376/'World Hubbert'!$N$18))*M2376,0)</f>
        <v>0</v>
      </c>
      <c r="O2376">
        <f t="shared" si="228"/>
        <v>0</v>
      </c>
      <c r="P2376">
        <f t="shared" si="229"/>
        <v>2100.9710439404557</v>
      </c>
      <c r="Q2376">
        <f t="shared" si="233"/>
        <v>2100</v>
      </c>
      <c r="R2376" s="25">
        <f t="shared" si="231"/>
        <v>0</v>
      </c>
      <c r="S2376" s="25">
        <f t="shared" si="232"/>
        <v>0</v>
      </c>
      <c r="W2376">
        <f>IF(AND(P2376&gt;='World Hubbert'!$N$9,P2375&lt;'World Hubbert'!$N$9),'Data 1'!M2376,0)</f>
        <v>0</v>
      </c>
      <c r="X2376">
        <f>IF(AND(P2376&gt;='World Hubbert'!$P$9,P2375&lt;'World Hubbert'!$P$9),'Data 1'!M2376,0)</f>
        <v>0</v>
      </c>
    </row>
    <row r="2377" spans="13:24">
      <c r="M2377">
        <f t="shared" si="230"/>
        <v>2374</v>
      </c>
      <c r="N2377">
        <f>MAX('World Hubbert'!$N$17*(1-(M2377/'World Hubbert'!$N$18))*M2377,0)</f>
        <v>0</v>
      </c>
      <c r="O2377">
        <f t="shared" si="228"/>
        <v>0</v>
      </c>
      <c r="P2377">
        <f t="shared" si="229"/>
        <v>2100.9710439404557</v>
      </c>
      <c r="Q2377">
        <f t="shared" si="233"/>
        <v>2100</v>
      </c>
      <c r="R2377" s="25">
        <f t="shared" si="231"/>
        <v>0</v>
      </c>
      <c r="S2377" s="25">
        <f t="shared" si="232"/>
        <v>0</v>
      </c>
      <c r="W2377">
        <f>IF(AND(P2377&gt;='World Hubbert'!$N$9,P2376&lt;'World Hubbert'!$N$9),'Data 1'!M2377,0)</f>
        <v>0</v>
      </c>
      <c r="X2377">
        <f>IF(AND(P2377&gt;='World Hubbert'!$P$9,P2376&lt;'World Hubbert'!$P$9),'Data 1'!M2377,0)</f>
        <v>0</v>
      </c>
    </row>
    <row r="2378" spans="13:24">
      <c r="M2378">
        <f t="shared" si="230"/>
        <v>2375</v>
      </c>
      <c r="N2378">
        <f>MAX('World Hubbert'!$N$17*(1-(M2378/'World Hubbert'!$N$18))*M2378,0)</f>
        <v>0</v>
      </c>
      <c r="O2378">
        <f t="shared" si="228"/>
        <v>0</v>
      </c>
      <c r="P2378">
        <f t="shared" si="229"/>
        <v>2100.9710439404557</v>
      </c>
      <c r="Q2378">
        <f t="shared" si="233"/>
        <v>2100</v>
      </c>
      <c r="R2378" s="25">
        <f t="shared" si="231"/>
        <v>0</v>
      </c>
      <c r="S2378" s="25">
        <f t="shared" si="232"/>
        <v>0</v>
      </c>
      <c r="W2378">
        <f>IF(AND(P2378&gt;='World Hubbert'!$N$9,P2377&lt;'World Hubbert'!$N$9),'Data 1'!M2378,0)</f>
        <v>0</v>
      </c>
      <c r="X2378">
        <f>IF(AND(P2378&gt;='World Hubbert'!$P$9,P2377&lt;'World Hubbert'!$P$9),'Data 1'!M2378,0)</f>
        <v>0</v>
      </c>
    </row>
    <row r="2379" spans="13:24">
      <c r="M2379">
        <f t="shared" si="230"/>
        <v>2376</v>
      </c>
      <c r="N2379">
        <f>MAX('World Hubbert'!$N$17*(1-(M2379/'World Hubbert'!$N$18))*M2379,0)</f>
        <v>0</v>
      </c>
      <c r="O2379">
        <f t="shared" si="228"/>
        <v>0</v>
      </c>
      <c r="P2379">
        <f t="shared" si="229"/>
        <v>2100.9710439404557</v>
      </c>
      <c r="Q2379">
        <f t="shared" si="233"/>
        <v>2100</v>
      </c>
      <c r="R2379" s="25">
        <f t="shared" si="231"/>
        <v>0</v>
      </c>
      <c r="S2379" s="25">
        <f t="shared" si="232"/>
        <v>0</v>
      </c>
      <c r="W2379">
        <f>IF(AND(P2379&gt;='World Hubbert'!$N$9,P2378&lt;'World Hubbert'!$N$9),'Data 1'!M2379,0)</f>
        <v>0</v>
      </c>
      <c r="X2379">
        <f>IF(AND(P2379&gt;='World Hubbert'!$P$9,P2378&lt;'World Hubbert'!$P$9),'Data 1'!M2379,0)</f>
        <v>0</v>
      </c>
    </row>
    <row r="2380" spans="13:24">
      <c r="M2380">
        <f t="shared" si="230"/>
        <v>2377</v>
      </c>
      <c r="N2380">
        <f>MAX('World Hubbert'!$N$17*(1-(M2380/'World Hubbert'!$N$18))*M2380,0)</f>
        <v>0</v>
      </c>
      <c r="O2380">
        <f t="shared" si="228"/>
        <v>0</v>
      </c>
      <c r="P2380">
        <f t="shared" si="229"/>
        <v>2100.9710439404557</v>
      </c>
      <c r="Q2380">
        <f t="shared" si="233"/>
        <v>2100</v>
      </c>
      <c r="R2380" s="25">
        <f t="shared" si="231"/>
        <v>0</v>
      </c>
      <c r="S2380" s="25">
        <f t="shared" si="232"/>
        <v>0</v>
      </c>
      <c r="W2380">
        <f>IF(AND(P2380&gt;='World Hubbert'!$N$9,P2379&lt;'World Hubbert'!$N$9),'Data 1'!M2380,0)</f>
        <v>0</v>
      </c>
      <c r="X2380">
        <f>IF(AND(P2380&gt;='World Hubbert'!$P$9,P2379&lt;'World Hubbert'!$P$9),'Data 1'!M2380,0)</f>
        <v>0</v>
      </c>
    </row>
    <row r="2381" spans="13:24">
      <c r="M2381">
        <f t="shared" si="230"/>
        <v>2378</v>
      </c>
      <c r="N2381">
        <f>MAX('World Hubbert'!$N$17*(1-(M2381/'World Hubbert'!$N$18))*M2381,0)</f>
        <v>0</v>
      </c>
      <c r="O2381">
        <f t="shared" si="228"/>
        <v>0</v>
      </c>
      <c r="P2381">
        <f t="shared" si="229"/>
        <v>2100.9710439404557</v>
      </c>
      <c r="Q2381">
        <f t="shared" si="233"/>
        <v>2100</v>
      </c>
      <c r="R2381" s="25">
        <f t="shared" si="231"/>
        <v>0</v>
      </c>
      <c r="S2381" s="25">
        <f t="shared" si="232"/>
        <v>0</v>
      </c>
      <c r="W2381">
        <f>IF(AND(P2381&gt;='World Hubbert'!$N$9,P2380&lt;'World Hubbert'!$N$9),'Data 1'!M2381,0)</f>
        <v>0</v>
      </c>
      <c r="X2381">
        <f>IF(AND(P2381&gt;='World Hubbert'!$P$9,P2380&lt;'World Hubbert'!$P$9),'Data 1'!M2381,0)</f>
        <v>0</v>
      </c>
    </row>
    <row r="2382" spans="13:24">
      <c r="M2382">
        <f t="shared" si="230"/>
        <v>2379</v>
      </c>
      <c r="N2382">
        <f>MAX('World Hubbert'!$N$17*(1-(M2382/'World Hubbert'!$N$18))*M2382,0)</f>
        <v>0</v>
      </c>
      <c r="O2382">
        <f t="shared" si="228"/>
        <v>0</v>
      </c>
      <c r="P2382">
        <f t="shared" si="229"/>
        <v>2100.9710439404557</v>
      </c>
      <c r="Q2382">
        <f t="shared" si="233"/>
        <v>2100</v>
      </c>
      <c r="R2382" s="25">
        <f t="shared" si="231"/>
        <v>0</v>
      </c>
      <c r="S2382" s="25">
        <f t="shared" si="232"/>
        <v>0</v>
      </c>
      <c r="W2382">
        <f>IF(AND(P2382&gt;='World Hubbert'!$N$9,P2381&lt;'World Hubbert'!$N$9),'Data 1'!M2382,0)</f>
        <v>0</v>
      </c>
      <c r="X2382">
        <f>IF(AND(P2382&gt;='World Hubbert'!$P$9,P2381&lt;'World Hubbert'!$P$9),'Data 1'!M2382,0)</f>
        <v>0</v>
      </c>
    </row>
    <row r="2383" spans="13:24">
      <c r="M2383">
        <f t="shared" si="230"/>
        <v>2380</v>
      </c>
      <c r="N2383">
        <f>MAX('World Hubbert'!$N$17*(1-(M2383/'World Hubbert'!$N$18))*M2383,0)</f>
        <v>0</v>
      </c>
      <c r="O2383">
        <f t="shared" si="228"/>
        <v>0</v>
      </c>
      <c r="P2383">
        <f t="shared" si="229"/>
        <v>2100.9710439404557</v>
      </c>
      <c r="Q2383">
        <f t="shared" si="233"/>
        <v>2100</v>
      </c>
      <c r="R2383" s="25">
        <f t="shared" si="231"/>
        <v>0</v>
      </c>
      <c r="S2383" s="25">
        <f t="shared" si="232"/>
        <v>0</v>
      </c>
      <c r="W2383">
        <f>IF(AND(P2383&gt;='World Hubbert'!$N$9,P2382&lt;'World Hubbert'!$N$9),'Data 1'!M2383,0)</f>
        <v>0</v>
      </c>
      <c r="X2383">
        <f>IF(AND(P2383&gt;='World Hubbert'!$P$9,P2382&lt;'World Hubbert'!$P$9),'Data 1'!M2383,0)</f>
        <v>0</v>
      </c>
    </row>
    <row r="2384" spans="13:24">
      <c r="M2384">
        <f t="shared" si="230"/>
        <v>2381</v>
      </c>
      <c r="N2384">
        <f>MAX('World Hubbert'!$N$17*(1-(M2384/'World Hubbert'!$N$18))*M2384,0)</f>
        <v>0</v>
      </c>
      <c r="O2384">
        <f t="shared" si="228"/>
        <v>0</v>
      </c>
      <c r="P2384">
        <f t="shared" si="229"/>
        <v>2100.9710439404557</v>
      </c>
      <c r="Q2384">
        <f t="shared" si="233"/>
        <v>2100</v>
      </c>
      <c r="R2384" s="25">
        <f t="shared" si="231"/>
        <v>0</v>
      </c>
      <c r="S2384" s="25">
        <f t="shared" si="232"/>
        <v>0</v>
      </c>
      <c r="W2384">
        <f>IF(AND(P2384&gt;='World Hubbert'!$N$9,P2383&lt;'World Hubbert'!$N$9),'Data 1'!M2384,0)</f>
        <v>0</v>
      </c>
      <c r="X2384">
        <f>IF(AND(P2384&gt;='World Hubbert'!$P$9,P2383&lt;'World Hubbert'!$P$9),'Data 1'!M2384,0)</f>
        <v>0</v>
      </c>
    </row>
    <row r="2385" spans="13:24">
      <c r="M2385">
        <f t="shared" si="230"/>
        <v>2382</v>
      </c>
      <c r="N2385">
        <f>MAX('World Hubbert'!$N$17*(1-(M2385/'World Hubbert'!$N$18))*M2385,0)</f>
        <v>0</v>
      </c>
      <c r="O2385">
        <f t="shared" si="228"/>
        <v>0</v>
      </c>
      <c r="P2385">
        <f t="shared" si="229"/>
        <v>2100.9710439404557</v>
      </c>
      <c r="Q2385">
        <f t="shared" si="233"/>
        <v>2100</v>
      </c>
      <c r="R2385" s="25">
        <f t="shared" si="231"/>
        <v>0</v>
      </c>
      <c r="S2385" s="25">
        <f t="shared" si="232"/>
        <v>0</v>
      </c>
      <c r="W2385">
        <f>IF(AND(P2385&gt;='World Hubbert'!$N$9,P2384&lt;'World Hubbert'!$N$9),'Data 1'!M2385,0)</f>
        <v>0</v>
      </c>
      <c r="X2385">
        <f>IF(AND(P2385&gt;='World Hubbert'!$P$9,P2384&lt;'World Hubbert'!$P$9),'Data 1'!M2385,0)</f>
        <v>0</v>
      </c>
    </row>
    <row r="2386" spans="13:24">
      <c r="M2386">
        <f t="shared" si="230"/>
        <v>2383</v>
      </c>
      <c r="N2386">
        <f>MAX('World Hubbert'!$N$17*(1-(M2386/'World Hubbert'!$N$18))*M2386,0)</f>
        <v>0</v>
      </c>
      <c r="O2386">
        <f t="shared" si="228"/>
        <v>0</v>
      </c>
      <c r="P2386">
        <f t="shared" si="229"/>
        <v>2100.9710439404557</v>
      </c>
      <c r="Q2386">
        <f t="shared" si="233"/>
        <v>2100</v>
      </c>
      <c r="R2386" s="25">
        <f t="shared" si="231"/>
        <v>0</v>
      </c>
      <c r="S2386" s="25">
        <f t="shared" si="232"/>
        <v>0</v>
      </c>
      <c r="W2386">
        <f>IF(AND(P2386&gt;='World Hubbert'!$N$9,P2385&lt;'World Hubbert'!$N$9),'Data 1'!M2386,0)</f>
        <v>0</v>
      </c>
      <c r="X2386">
        <f>IF(AND(P2386&gt;='World Hubbert'!$P$9,P2385&lt;'World Hubbert'!$P$9),'Data 1'!M2386,0)</f>
        <v>0</v>
      </c>
    </row>
    <row r="2387" spans="13:24">
      <c r="M2387">
        <f t="shared" si="230"/>
        <v>2384</v>
      </c>
      <c r="N2387">
        <f>MAX('World Hubbert'!$N$17*(1-(M2387/'World Hubbert'!$N$18))*M2387,0)</f>
        <v>0</v>
      </c>
      <c r="O2387">
        <f t="shared" si="228"/>
        <v>0</v>
      </c>
      <c r="P2387">
        <f t="shared" si="229"/>
        <v>2100.9710439404557</v>
      </c>
      <c r="Q2387">
        <f t="shared" si="233"/>
        <v>2100</v>
      </c>
      <c r="R2387" s="25">
        <f t="shared" si="231"/>
        <v>0</v>
      </c>
      <c r="S2387" s="25">
        <f t="shared" si="232"/>
        <v>0</v>
      </c>
      <c r="W2387">
        <f>IF(AND(P2387&gt;='World Hubbert'!$N$9,P2386&lt;'World Hubbert'!$N$9),'Data 1'!M2387,0)</f>
        <v>0</v>
      </c>
      <c r="X2387">
        <f>IF(AND(P2387&gt;='World Hubbert'!$P$9,P2386&lt;'World Hubbert'!$P$9),'Data 1'!M2387,0)</f>
        <v>0</v>
      </c>
    </row>
    <row r="2388" spans="13:24">
      <c r="M2388">
        <f t="shared" si="230"/>
        <v>2385</v>
      </c>
      <c r="N2388">
        <f>MAX('World Hubbert'!$N$17*(1-(M2388/'World Hubbert'!$N$18))*M2388,0)</f>
        <v>0</v>
      </c>
      <c r="O2388">
        <f t="shared" si="228"/>
        <v>0</v>
      </c>
      <c r="P2388">
        <f t="shared" si="229"/>
        <v>2100.9710439404557</v>
      </c>
      <c r="Q2388">
        <f t="shared" si="233"/>
        <v>2100</v>
      </c>
      <c r="R2388" s="25">
        <f t="shared" si="231"/>
        <v>0</v>
      </c>
      <c r="S2388" s="25">
        <f t="shared" si="232"/>
        <v>0</v>
      </c>
      <c r="W2388">
        <f>IF(AND(P2388&gt;='World Hubbert'!$N$9,P2387&lt;'World Hubbert'!$N$9),'Data 1'!M2388,0)</f>
        <v>0</v>
      </c>
      <c r="X2388">
        <f>IF(AND(P2388&gt;='World Hubbert'!$P$9,P2387&lt;'World Hubbert'!$P$9),'Data 1'!M2388,0)</f>
        <v>0</v>
      </c>
    </row>
    <row r="2389" spans="13:24">
      <c r="M2389">
        <f t="shared" si="230"/>
        <v>2386</v>
      </c>
      <c r="N2389">
        <f>MAX('World Hubbert'!$N$17*(1-(M2389/'World Hubbert'!$N$18))*M2389,0)</f>
        <v>0</v>
      </c>
      <c r="O2389">
        <f t="shared" ref="O2389:O2452" si="234">IF(N2389&gt;0,1/N2389,0)</f>
        <v>0</v>
      </c>
      <c r="P2389">
        <f t="shared" ref="P2389:P2452" si="235">P2388+O2389</f>
        <v>2100.9710439404557</v>
      </c>
      <c r="Q2389">
        <f t="shared" si="233"/>
        <v>2100</v>
      </c>
      <c r="R2389" s="25">
        <f t="shared" si="231"/>
        <v>0</v>
      </c>
      <c r="S2389" s="25">
        <f t="shared" si="232"/>
        <v>0</v>
      </c>
      <c r="W2389">
        <f>IF(AND(P2389&gt;='World Hubbert'!$N$9,P2388&lt;'World Hubbert'!$N$9),'Data 1'!M2389,0)</f>
        <v>0</v>
      </c>
      <c r="X2389">
        <f>IF(AND(P2389&gt;='World Hubbert'!$P$9,P2388&lt;'World Hubbert'!$P$9),'Data 1'!M2389,0)</f>
        <v>0</v>
      </c>
    </row>
    <row r="2390" spans="13:24">
      <c r="M2390">
        <f t="shared" si="230"/>
        <v>2387</v>
      </c>
      <c r="N2390">
        <f>MAX('World Hubbert'!$N$17*(1-(M2390/'World Hubbert'!$N$18))*M2390,0)</f>
        <v>0</v>
      </c>
      <c r="O2390">
        <f t="shared" si="234"/>
        <v>0</v>
      </c>
      <c r="P2390">
        <f t="shared" si="235"/>
        <v>2100.9710439404557</v>
      </c>
      <c r="Q2390">
        <f t="shared" si="233"/>
        <v>2100</v>
      </c>
      <c r="R2390" s="25">
        <f t="shared" si="231"/>
        <v>0</v>
      </c>
      <c r="S2390" s="25">
        <f t="shared" si="232"/>
        <v>0</v>
      </c>
      <c r="W2390">
        <f>IF(AND(P2390&gt;='World Hubbert'!$N$9,P2389&lt;'World Hubbert'!$N$9),'Data 1'!M2390,0)</f>
        <v>0</v>
      </c>
      <c r="X2390">
        <f>IF(AND(P2390&gt;='World Hubbert'!$P$9,P2389&lt;'World Hubbert'!$P$9),'Data 1'!M2390,0)</f>
        <v>0</v>
      </c>
    </row>
    <row r="2391" spans="13:24">
      <c r="M2391">
        <f t="shared" si="230"/>
        <v>2388</v>
      </c>
      <c r="N2391">
        <f>MAX('World Hubbert'!$N$17*(1-(M2391/'World Hubbert'!$N$18))*M2391,0)</f>
        <v>0</v>
      </c>
      <c r="O2391">
        <f t="shared" si="234"/>
        <v>0</v>
      </c>
      <c r="P2391">
        <f t="shared" si="235"/>
        <v>2100.9710439404557</v>
      </c>
      <c r="Q2391">
        <f t="shared" si="233"/>
        <v>2100</v>
      </c>
      <c r="R2391" s="25">
        <f t="shared" si="231"/>
        <v>0</v>
      </c>
      <c r="S2391" s="25">
        <f t="shared" si="232"/>
        <v>0</v>
      </c>
      <c r="W2391">
        <f>IF(AND(P2391&gt;='World Hubbert'!$N$9,P2390&lt;'World Hubbert'!$N$9),'Data 1'!M2391,0)</f>
        <v>0</v>
      </c>
      <c r="X2391">
        <f>IF(AND(P2391&gt;='World Hubbert'!$P$9,P2390&lt;'World Hubbert'!$P$9),'Data 1'!M2391,0)</f>
        <v>0</v>
      </c>
    </row>
    <row r="2392" spans="13:24">
      <c r="M2392">
        <f t="shared" si="230"/>
        <v>2389</v>
      </c>
      <c r="N2392">
        <f>MAX('World Hubbert'!$N$17*(1-(M2392/'World Hubbert'!$N$18))*M2392,0)</f>
        <v>0</v>
      </c>
      <c r="O2392">
        <f t="shared" si="234"/>
        <v>0</v>
      </c>
      <c r="P2392">
        <f t="shared" si="235"/>
        <v>2100.9710439404557</v>
      </c>
      <c r="Q2392">
        <f t="shared" si="233"/>
        <v>2100</v>
      </c>
      <c r="R2392" s="25">
        <f t="shared" si="231"/>
        <v>0</v>
      </c>
      <c r="S2392" s="25">
        <f t="shared" si="232"/>
        <v>0</v>
      </c>
      <c r="W2392">
        <f>IF(AND(P2392&gt;='World Hubbert'!$N$9,P2391&lt;'World Hubbert'!$N$9),'Data 1'!M2392,0)</f>
        <v>0</v>
      </c>
      <c r="X2392">
        <f>IF(AND(P2392&gt;='World Hubbert'!$P$9,P2391&lt;'World Hubbert'!$P$9),'Data 1'!M2392,0)</f>
        <v>0</v>
      </c>
    </row>
    <row r="2393" spans="13:24">
      <c r="M2393">
        <f t="shared" si="230"/>
        <v>2390</v>
      </c>
      <c r="N2393">
        <f>MAX('World Hubbert'!$N$17*(1-(M2393/'World Hubbert'!$N$18))*M2393,0)</f>
        <v>0</v>
      </c>
      <c r="O2393">
        <f t="shared" si="234"/>
        <v>0</v>
      </c>
      <c r="P2393">
        <f t="shared" si="235"/>
        <v>2100.9710439404557</v>
      </c>
      <c r="Q2393">
        <f t="shared" si="233"/>
        <v>2100</v>
      </c>
      <c r="R2393" s="25">
        <f t="shared" si="231"/>
        <v>0</v>
      </c>
      <c r="S2393" s="25">
        <f t="shared" si="232"/>
        <v>0</v>
      </c>
      <c r="W2393">
        <f>IF(AND(P2393&gt;='World Hubbert'!$N$9,P2392&lt;'World Hubbert'!$N$9),'Data 1'!M2393,0)</f>
        <v>0</v>
      </c>
      <c r="X2393">
        <f>IF(AND(P2393&gt;='World Hubbert'!$P$9,P2392&lt;'World Hubbert'!$P$9),'Data 1'!M2393,0)</f>
        <v>0</v>
      </c>
    </row>
    <row r="2394" spans="13:24">
      <c r="M2394">
        <f t="shared" si="230"/>
        <v>2391</v>
      </c>
      <c r="N2394">
        <f>MAX('World Hubbert'!$N$17*(1-(M2394/'World Hubbert'!$N$18))*M2394,0)</f>
        <v>0</v>
      </c>
      <c r="O2394">
        <f t="shared" si="234"/>
        <v>0</v>
      </c>
      <c r="P2394">
        <f t="shared" si="235"/>
        <v>2100.9710439404557</v>
      </c>
      <c r="Q2394">
        <f t="shared" si="233"/>
        <v>2100</v>
      </c>
      <c r="R2394" s="25">
        <f t="shared" si="231"/>
        <v>0</v>
      </c>
      <c r="S2394" s="25">
        <f t="shared" si="232"/>
        <v>0</v>
      </c>
      <c r="W2394">
        <f>IF(AND(P2394&gt;='World Hubbert'!$N$9,P2393&lt;'World Hubbert'!$N$9),'Data 1'!M2394,0)</f>
        <v>0</v>
      </c>
      <c r="X2394">
        <f>IF(AND(P2394&gt;='World Hubbert'!$P$9,P2393&lt;'World Hubbert'!$P$9),'Data 1'!M2394,0)</f>
        <v>0</v>
      </c>
    </row>
    <row r="2395" spans="13:24">
      <c r="M2395">
        <f t="shared" si="230"/>
        <v>2392</v>
      </c>
      <c r="N2395">
        <f>MAX('World Hubbert'!$N$17*(1-(M2395/'World Hubbert'!$N$18))*M2395,0)</f>
        <v>0</v>
      </c>
      <c r="O2395">
        <f t="shared" si="234"/>
        <v>0</v>
      </c>
      <c r="P2395">
        <f t="shared" si="235"/>
        <v>2100.9710439404557</v>
      </c>
      <c r="Q2395">
        <f t="shared" si="233"/>
        <v>2100</v>
      </c>
      <c r="R2395" s="25">
        <f t="shared" si="231"/>
        <v>0</v>
      </c>
      <c r="S2395" s="25">
        <f t="shared" si="232"/>
        <v>0</v>
      </c>
      <c r="W2395">
        <f>IF(AND(P2395&gt;='World Hubbert'!$N$9,P2394&lt;'World Hubbert'!$N$9),'Data 1'!M2395,0)</f>
        <v>0</v>
      </c>
      <c r="X2395">
        <f>IF(AND(P2395&gt;='World Hubbert'!$P$9,P2394&lt;'World Hubbert'!$P$9),'Data 1'!M2395,0)</f>
        <v>0</v>
      </c>
    </row>
    <row r="2396" spans="13:24">
      <c r="M2396">
        <f t="shared" si="230"/>
        <v>2393</v>
      </c>
      <c r="N2396">
        <f>MAX('World Hubbert'!$N$17*(1-(M2396/'World Hubbert'!$N$18))*M2396,0)</f>
        <v>0</v>
      </c>
      <c r="O2396">
        <f t="shared" si="234"/>
        <v>0</v>
      </c>
      <c r="P2396">
        <f t="shared" si="235"/>
        <v>2100.9710439404557</v>
      </c>
      <c r="Q2396">
        <f t="shared" si="233"/>
        <v>2100</v>
      </c>
      <c r="R2396" s="25">
        <f t="shared" si="231"/>
        <v>0</v>
      </c>
      <c r="S2396" s="25">
        <f t="shared" si="232"/>
        <v>0</v>
      </c>
      <c r="W2396">
        <f>IF(AND(P2396&gt;='World Hubbert'!$N$9,P2395&lt;'World Hubbert'!$N$9),'Data 1'!M2396,0)</f>
        <v>0</v>
      </c>
      <c r="X2396">
        <f>IF(AND(P2396&gt;='World Hubbert'!$P$9,P2395&lt;'World Hubbert'!$P$9),'Data 1'!M2396,0)</f>
        <v>0</v>
      </c>
    </row>
    <row r="2397" spans="13:24">
      <c r="M2397">
        <f t="shared" si="230"/>
        <v>2394</v>
      </c>
      <c r="N2397">
        <f>MAX('World Hubbert'!$N$17*(1-(M2397/'World Hubbert'!$N$18))*M2397,0)</f>
        <v>0</v>
      </c>
      <c r="O2397">
        <f t="shared" si="234"/>
        <v>0</v>
      </c>
      <c r="P2397">
        <f t="shared" si="235"/>
        <v>2100.9710439404557</v>
      </c>
      <c r="Q2397">
        <f t="shared" si="233"/>
        <v>2100</v>
      </c>
      <c r="R2397" s="25">
        <f t="shared" si="231"/>
        <v>0</v>
      </c>
      <c r="S2397" s="25">
        <f t="shared" si="232"/>
        <v>0</v>
      </c>
      <c r="W2397">
        <f>IF(AND(P2397&gt;='World Hubbert'!$N$9,P2396&lt;'World Hubbert'!$N$9),'Data 1'!M2397,0)</f>
        <v>0</v>
      </c>
      <c r="X2397">
        <f>IF(AND(P2397&gt;='World Hubbert'!$P$9,P2396&lt;'World Hubbert'!$P$9),'Data 1'!M2397,0)</f>
        <v>0</v>
      </c>
    </row>
    <row r="2398" spans="13:24">
      <c r="M2398">
        <f t="shared" si="230"/>
        <v>2395</v>
      </c>
      <c r="N2398">
        <f>MAX('World Hubbert'!$N$17*(1-(M2398/'World Hubbert'!$N$18))*M2398,0)</f>
        <v>0</v>
      </c>
      <c r="O2398">
        <f t="shared" si="234"/>
        <v>0</v>
      </c>
      <c r="P2398">
        <f t="shared" si="235"/>
        <v>2100.9710439404557</v>
      </c>
      <c r="Q2398">
        <f t="shared" si="233"/>
        <v>2100</v>
      </c>
      <c r="R2398" s="25">
        <f t="shared" si="231"/>
        <v>0</v>
      </c>
      <c r="S2398" s="25">
        <f t="shared" si="232"/>
        <v>0</v>
      </c>
      <c r="W2398">
        <f>IF(AND(P2398&gt;='World Hubbert'!$N$9,P2397&lt;'World Hubbert'!$N$9),'Data 1'!M2398,0)</f>
        <v>0</v>
      </c>
      <c r="X2398">
        <f>IF(AND(P2398&gt;='World Hubbert'!$P$9,P2397&lt;'World Hubbert'!$P$9),'Data 1'!M2398,0)</f>
        <v>0</v>
      </c>
    </row>
    <row r="2399" spans="13:24">
      <c r="M2399">
        <f t="shared" si="230"/>
        <v>2396</v>
      </c>
      <c r="N2399">
        <f>MAX('World Hubbert'!$N$17*(1-(M2399/'World Hubbert'!$N$18))*M2399,0)</f>
        <v>0</v>
      </c>
      <c r="O2399">
        <f t="shared" si="234"/>
        <v>0</v>
      </c>
      <c r="P2399">
        <f t="shared" si="235"/>
        <v>2100.9710439404557</v>
      </c>
      <c r="Q2399">
        <f t="shared" si="233"/>
        <v>2100</v>
      </c>
      <c r="R2399" s="25">
        <f t="shared" si="231"/>
        <v>0</v>
      </c>
      <c r="S2399" s="25">
        <f t="shared" si="232"/>
        <v>0</v>
      </c>
      <c r="W2399">
        <f>IF(AND(P2399&gt;='World Hubbert'!$N$9,P2398&lt;'World Hubbert'!$N$9),'Data 1'!M2399,0)</f>
        <v>0</v>
      </c>
      <c r="X2399">
        <f>IF(AND(P2399&gt;='World Hubbert'!$P$9,P2398&lt;'World Hubbert'!$P$9),'Data 1'!M2399,0)</f>
        <v>0</v>
      </c>
    </row>
    <row r="2400" spans="13:24">
      <c r="M2400">
        <f t="shared" si="230"/>
        <v>2397</v>
      </c>
      <c r="N2400">
        <f>MAX('World Hubbert'!$N$17*(1-(M2400/'World Hubbert'!$N$18))*M2400,0)</f>
        <v>0</v>
      </c>
      <c r="O2400">
        <f t="shared" si="234"/>
        <v>0</v>
      </c>
      <c r="P2400">
        <f t="shared" si="235"/>
        <v>2100.9710439404557</v>
      </c>
      <c r="Q2400">
        <f t="shared" si="233"/>
        <v>2100</v>
      </c>
      <c r="R2400" s="25">
        <f t="shared" si="231"/>
        <v>0</v>
      </c>
      <c r="S2400" s="25">
        <f t="shared" si="232"/>
        <v>0</v>
      </c>
      <c r="W2400">
        <f>IF(AND(P2400&gt;='World Hubbert'!$N$9,P2399&lt;'World Hubbert'!$N$9),'Data 1'!M2400,0)</f>
        <v>0</v>
      </c>
      <c r="X2400">
        <f>IF(AND(P2400&gt;='World Hubbert'!$P$9,P2399&lt;'World Hubbert'!$P$9),'Data 1'!M2400,0)</f>
        <v>0</v>
      </c>
    </row>
    <row r="2401" spans="13:24">
      <c r="M2401">
        <f t="shared" si="230"/>
        <v>2398</v>
      </c>
      <c r="N2401">
        <f>MAX('World Hubbert'!$N$17*(1-(M2401/'World Hubbert'!$N$18))*M2401,0)</f>
        <v>0</v>
      </c>
      <c r="O2401">
        <f t="shared" si="234"/>
        <v>0</v>
      </c>
      <c r="P2401">
        <f t="shared" si="235"/>
        <v>2100.9710439404557</v>
      </c>
      <c r="Q2401">
        <f t="shared" si="233"/>
        <v>2100</v>
      </c>
      <c r="R2401" s="25">
        <f t="shared" si="231"/>
        <v>0</v>
      </c>
      <c r="S2401" s="25">
        <f t="shared" si="232"/>
        <v>0</v>
      </c>
      <c r="W2401">
        <f>IF(AND(P2401&gt;='World Hubbert'!$N$9,P2400&lt;'World Hubbert'!$N$9),'Data 1'!M2401,0)</f>
        <v>0</v>
      </c>
      <c r="X2401">
        <f>IF(AND(P2401&gt;='World Hubbert'!$P$9,P2400&lt;'World Hubbert'!$P$9),'Data 1'!M2401,0)</f>
        <v>0</v>
      </c>
    </row>
    <row r="2402" spans="13:24">
      <c r="M2402">
        <f t="shared" si="230"/>
        <v>2399</v>
      </c>
      <c r="N2402">
        <f>MAX('World Hubbert'!$N$17*(1-(M2402/'World Hubbert'!$N$18))*M2402,0)</f>
        <v>0</v>
      </c>
      <c r="O2402">
        <f t="shared" si="234"/>
        <v>0</v>
      </c>
      <c r="P2402">
        <f t="shared" si="235"/>
        <v>2100.9710439404557</v>
      </c>
      <c r="Q2402">
        <f t="shared" si="233"/>
        <v>2100</v>
      </c>
      <c r="R2402" s="25">
        <f t="shared" si="231"/>
        <v>0</v>
      </c>
      <c r="S2402" s="25">
        <f t="shared" si="232"/>
        <v>0</v>
      </c>
      <c r="W2402">
        <f>IF(AND(P2402&gt;='World Hubbert'!$N$9,P2401&lt;'World Hubbert'!$N$9),'Data 1'!M2402,0)</f>
        <v>0</v>
      </c>
      <c r="X2402">
        <f>IF(AND(P2402&gt;='World Hubbert'!$P$9,P2401&lt;'World Hubbert'!$P$9),'Data 1'!M2402,0)</f>
        <v>0</v>
      </c>
    </row>
    <row r="2403" spans="13:24">
      <c r="M2403">
        <f t="shared" si="230"/>
        <v>2400</v>
      </c>
      <c r="N2403">
        <f>MAX('World Hubbert'!$N$17*(1-(M2403/'World Hubbert'!$N$18))*M2403,0)</f>
        <v>0</v>
      </c>
      <c r="O2403">
        <f t="shared" si="234"/>
        <v>0</v>
      </c>
      <c r="P2403">
        <f t="shared" si="235"/>
        <v>2100.9710439404557</v>
      </c>
      <c r="Q2403">
        <f t="shared" si="233"/>
        <v>2100</v>
      </c>
      <c r="R2403" s="25">
        <f t="shared" si="231"/>
        <v>0</v>
      </c>
      <c r="S2403" s="25">
        <f t="shared" si="232"/>
        <v>0</v>
      </c>
      <c r="W2403">
        <f>IF(AND(P2403&gt;='World Hubbert'!$N$9,P2402&lt;'World Hubbert'!$N$9),'Data 1'!M2403,0)</f>
        <v>0</v>
      </c>
      <c r="X2403">
        <f>IF(AND(P2403&gt;='World Hubbert'!$P$9,P2402&lt;'World Hubbert'!$P$9),'Data 1'!M2403,0)</f>
        <v>0</v>
      </c>
    </row>
    <row r="2404" spans="13:24">
      <c r="M2404">
        <f t="shared" si="230"/>
        <v>2401</v>
      </c>
      <c r="N2404">
        <f>MAX('World Hubbert'!$N$17*(1-(M2404/'World Hubbert'!$N$18))*M2404,0)</f>
        <v>0</v>
      </c>
      <c r="O2404">
        <f t="shared" si="234"/>
        <v>0</v>
      </c>
      <c r="P2404">
        <f t="shared" si="235"/>
        <v>2100.9710439404557</v>
      </c>
      <c r="Q2404">
        <f t="shared" si="233"/>
        <v>2100</v>
      </c>
      <c r="R2404" s="25">
        <f t="shared" si="231"/>
        <v>0</v>
      </c>
      <c r="S2404" s="25">
        <f t="shared" si="232"/>
        <v>0</v>
      </c>
      <c r="W2404">
        <f>IF(AND(P2404&gt;='World Hubbert'!$N$9,P2403&lt;'World Hubbert'!$N$9),'Data 1'!M2404,0)</f>
        <v>0</v>
      </c>
      <c r="X2404">
        <f>IF(AND(P2404&gt;='World Hubbert'!$P$9,P2403&lt;'World Hubbert'!$P$9),'Data 1'!M2404,0)</f>
        <v>0</v>
      </c>
    </row>
    <row r="2405" spans="13:24">
      <c r="M2405">
        <f t="shared" si="230"/>
        <v>2402</v>
      </c>
      <c r="N2405">
        <f>MAX('World Hubbert'!$N$17*(1-(M2405/'World Hubbert'!$N$18))*M2405,0)</f>
        <v>0</v>
      </c>
      <c r="O2405">
        <f t="shared" si="234"/>
        <v>0</v>
      </c>
      <c r="P2405">
        <f t="shared" si="235"/>
        <v>2100.9710439404557</v>
      </c>
      <c r="Q2405">
        <f t="shared" si="233"/>
        <v>2100</v>
      </c>
      <c r="R2405" s="25">
        <f t="shared" si="231"/>
        <v>0</v>
      </c>
      <c r="S2405" s="25">
        <f t="shared" si="232"/>
        <v>0</v>
      </c>
      <c r="W2405">
        <f>IF(AND(P2405&gt;='World Hubbert'!$N$9,P2404&lt;'World Hubbert'!$N$9),'Data 1'!M2405,0)</f>
        <v>0</v>
      </c>
      <c r="X2405">
        <f>IF(AND(P2405&gt;='World Hubbert'!$P$9,P2404&lt;'World Hubbert'!$P$9),'Data 1'!M2405,0)</f>
        <v>0</v>
      </c>
    </row>
    <row r="2406" spans="13:24">
      <c r="M2406">
        <f t="shared" si="230"/>
        <v>2403</v>
      </c>
      <c r="N2406">
        <f>MAX('World Hubbert'!$N$17*(1-(M2406/'World Hubbert'!$N$18))*M2406,0)</f>
        <v>0</v>
      </c>
      <c r="O2406">
        <f t="shared" si="234"/>
        <v>0</v>
      </c>
      <c r="P2406">
        <f t="shared" si="235"/>
        <v>2100.9710439404557</v>
      </c>
      <c r="Q2406">
        <f t="shared" si="233"/>
        <v>2100</v>
      </c>
      <c r="R2406" s="25">
        <f t="shared" si="231"/>
        <v>0</v>
      </c>
      <c r="S2406" s="25">
        <f t="shared" si="232"/>
        <v>0</v>
      </c>
      <c r="W2406">
        <f>IF(AND(P2406&gt;='World Hubbert'!$N$9,P2405&lt;'World Hubbert'!$N$9),'Data 1'!M2406,0)</f>
        <v>0</v>
      </c>
      <c r="X2406">
        <f>IF(AND(P2406&gt;='World Hubbert'!$P$9,P2405&lt;'World Hubbert'!$P$9),'Data 1'!M2406,0)</f>
        <v>0</v>
      </c>
    </row>
    <row r="2407" spans="13:24">
      <c r="M2407">
        <f t="shared" si="230"/>
        <v>2404</v>
      </c>
      <c r="N2407">
        <f>MAX('World Hubbert'!$N$17*(1-(M2407/'World Hubbert'!$N$18))*M2407,0)</f>
        <v>0</v>
      </c>
      <c r="O2407">
        <f t="shared" si="234"/>
        <v>0</v>
      </c>
      <c r="P2407">
        <f t="shared" si="235"/>
        <v>2100.9710439404557</v>
      </c>
      <c r="Q2407">
        <f t="shared" si="233"/>
        <v>2100</v>
      </c>
      <c r="R2407" s="25">
        <f t="shared" si="231"/>
        <v>0</v>
      </c>
      <c r="S2407" s="25">
        <f t="shared" si="232"/>
        <v>0</v>
      </c>
      <c r="W2407">
        <f>IF(AND(P2407&gt;='World Hubbert'!$N$9,P2406&lt;'World Hubbert'!$N$9),'Data 1'!M2407,0)</f>
        <v>0</v>
      </c>
      <c r="X2407">
        <f>IF(AND(P2407&gt;='World Hubbert'!$P$9,P2406&lt;'World Hubbert'!$P$9),'Data 1'!M2407,0)</f>
        <v>0</v>
      </c>
    </row>
    <row r="2408" spans="13:24">
      <c r="M2408">
        <f t="shared" si="230"/>
        <v>2405</v>
      </c>
      <c r="N2408">
        <f>MAX('World Hubbert'!$N$17*(1-(M2408/'World Hubbert'!$N$18))*M2408,0)</f>
        <v>0</v>
      </c>
      <c r="O2408">
        <f t="shared" si="234"/>
        <v>0</v>
      </c>
      <c r="P2408">
        <f t="shared" si="235"/>
        <v>2100.9710439404557</v>
      </c>
      <c r="Q2408">
        <f t="shared" si="233"/>
        <v>2100</v>
      </c>
      <c r="R2408" s="25">
        <f t="shared" si="231"/>
        <v>0</v>
      </c>
      <c r="S2408" s="25">
        <f t="shared" si="232"/>
        <v>0</v>
      </c>
      <c r="W2408">
        <f>IF(AND(P2408&gt;='World Hubbert'!$N$9,P2407&lt;'World Hubbert'!$N$9),'Data 1'!M2408,0)</f>
        <v>0</v>
      </c>
      <c r="X2408">
        <f>IF(AND(P2408&gt;='World Hubbert'!$P$9,P2407&lt;'World Hubbert'!$P$9),'Data 1'!M2408,0)</f>
        <v>0</v>
      </c>
    </row>
    <row r="2409" spans="13:24">
      <c r="M2409">
        <f t="shared" si="230"/>
        <v>2406</v>
      </c>
      <c r="N2409">
        <f>MAX('World Hubbert'!$N$17*(1-(M2409/'World Hubbert'!$N$18))*M2409,0)</f>
        <v>0</v>
      </c>
      <c r="O2409">
        <f t="shared" si="234"/>
        <v>0</v>
      </c>
      <c r="P2409">
        <f t="shared" si="235"/>
        <v>2100.9710439404557</v>
      </c>
      <c r="Q2409">
        <f t="shared" si="233"/>
        <v>2100</v>
      </c>
      <c r="R2409" s="25">
        <f t="shared" si="231"/>
        <v>0</v>
      </c>
      <c r="S2409" s="25">
        <f t="shared" si="232"/>
        <v>0</v>
      </c>
      <c r="W2409">
        <f>IF(AND(P2409&gt;='World Hubbert'!$N$9,P2408&lt;'World Hubbert'!$N$9),'Data 1'!M2409,0)</f>
        <v>0</v>
      </c>
      <c r="X2409">
        <f>IF(AND(P2409&gt;='World Hubbert'!$P$9,P2408&lt;'World Hubbert'!$P$9),'Data 1'!M2409,0)</f>
        <v>0</v>
      </c>
    </row>
    <row r="2410" spans="13:24">
      <c r="M2410">
        <f t="shared" si="230"/>
        <v>2407</v>
      </c>
      <c r="N2410">
        <f>MAX('World Hubbert'!$N$17*(1-(M2410/'World Hubbert'!$N$18))*M2410,0)</f>
        <v>0</v>
      </c>
      <c r="O2410">
        <f t="shared" si="234"/>
        <v>0</v>
      </c>
      <c r="P2410">
        <f t="shared" si="235"/>
        <v>2100.9710439404557</v>
      </c>
      <c r="Q2410">
        <f t="shared" si="233"/>
        <v>2100</v>
      </c>
      <c r="R2410" s="25">
        <f t="shared" si="231"/>
        <v>0</v>
      </c>
      <c r="S2410" s="25">
        <f t="shared" si="232"/>
        <v>0</v>
      </c>
      <c r="W2410">
        <f>IF(AND(P2410&gt;='World Hubbert'!$N$9,P2409&lt;'World Hubbert'!$N$9),'Data 1'!M2410,0)</f>
        <v>0</v>
      </c>
      <c r="X2410">
        <f>IF(AND(P2410&gt;='World Hubbert'!$P$9,P2409&lt;'World Hubbert'!$P$9),'Data 1'!M2410,0)</f>
        <v>0</v>
      </c>
    </row>
    <row r="2411" spans="13:24">
      <c r="M2411">
        <f t="shared" si="230"/>
        <v>2408</v>
      </c>
      <c r="N2411">
        <f>MAX('World Hubbert'!$N$17*(1-(M2411/'World Hubbert'!$N$18))*M2411,0)</f>
        <v>0</v>
      </c>
      <c r="O2411">
        <f t="shared" si="234"/>
        <v>0</v>
      </c>
      <c r="P2411">
        <f t="shared" si="235"/>
        <v>2100.9710439404557</v>
      </c>
      <c r="Q2411">
        <f t="shared" si="233"/>
        <v>2100</v>
      </c>
      <c r="R2411" s="25">
        <f t="shared" si="231"/>
        <v>0</v>
      </c>
      <c r="S2411" s="25">
        <f t="shared" si="232"/>
        <v>0</v>
      </c>
      <c r="W2411">
        <f>IF(AND(P2411&gt;='World Hubbert'!$N$9,P2410&lt;'World Hubbert'!$N$9),'Data 1'!M2411,0)</f>
        <v>0</v>
      </c>
      <c r="X2411">
        <f>IF(AND(P2411&gt;='World Hubbert'!$P$9,P2410&lt;'World Hubbert'!$P$9),'Data 1'!M2411,0)</f>
        <v>0</v>
      </c>
    </row>
    <row r="2412" spans="13:24">
      <c r="M2412">
        <f t="shared" si="230"/>
        <v>2409</v>
      </c>
      <c r="N2412">
        <f>MAX('World Hubbert'!$N$17*(1-(M2412/'World Hubbert'!$N$18))*M2412,0)</f>
        <v>0</v>
      </c>
      <c r="O2412">
        <f t="shared" si="234"/>
        <v>0</v>
      </c>
      <c r="P2412">
        <f t="shared" si="235"/>
        <v>2100.9710439404557</v>
      </c>
      <c r="Q2412">
        <f t="shared" si="233"/>
        <v>2100</v>
      </c>
      <c r="R2412" s="25">
        <f t="shared" si="231"/>
        <v>0</v>
      </c>
      <c r="S2412" s="25">
        <f t="shared" si="232"/>
        <v>0</v>
      </c>
      <c r="W2412">
        <f>IF(AND(P2412&gt;='World Hubbert'!$N$9,P2411&lt;'World Hubbert'!$N$9),'Data 1'!M2412,0)</f>
        <v>0</v>
      </c>
      <c r="X2412">
        <f>IF(AND(P2412&gt;='World Hubbert'!$P$9,P2411&lt;'World Hubbert'!$P$9),'Data 1'!M2412,0)</f>
        <v>0</v>
      </c>
    </row>
    <row r="2413" spans="13:24">
      <c r="M2413">
        <f t="shared" si="230"/>
        <v>2410</v>
      </c>
      <c r="N2413">
        <f>MAX('World Hubbert'!$N$17*(1-(M2413/'World Hubbert'!$N$18))*M2413,0)</f>
        <v>0</v>
      </c>
      <c r="O2413">
        <f t="shared" si="234"/>
        <v>0</v>
      </c>
      <c r="P2413">
        <f t="shared" si="235"/>
        <v>2100.9710439404557</v>
      </c>
      <c r="Q2413">
        <f t="shared" si="233"/>
        <v>2100</v>
      </c>
      <c r="R2413" s="25">
        <f t="shared" si="231"/>
        <v>0</v>
      </c>
      <c r="S2413" s="25">
        <f t="shared" si="232"/>
        <v>0</v>
      </c>
      <c r="W2413">
        <f>IF(AND(P2413&gt;='World Hubbert'!$N$9,P2412&lt;'World Hubbert'!$N$9),'Data 1'!M2413,0)</f>
        <v>0</v>
      </c>
      <c r="X2413">
        <f>IF(AND(P2413&gt;='World Hubbert'!$P$9,P2412&lt;'World Hubbert'!$P$9),'Data 1'!M2413,0)</f>
        <v>0</v>
      </c>
    </row>
    <row r="2414" spans="13:24">
      <c r="M2414">
        <f t="shared" si="230"/>
        <v>2411</v>
      </c>
      <c r="N2414">
        <f>MAX('World Hubbert'!$N$17*(1-(M2414/'World Hubbert'!$N$18))*M2414,0)</f>
        <v>0</v>
      </c>
      <c r="O2414">
        <f t="shared" si="234"/>
        <v>0</v>
      </c>
      <c r="P2414">
        <f t="shared" si="235"/>
        <v>2100.9710439404557</v>
      </c>
      <c r="Q2414">
        <f t="shared" si="233"/>
        <v>2100</v>
      </c>
      <c r="R2414" s="25">
        <f t="shared" si="231"/>
        <v>0</v>
      </c>
      <c r="S2414" s="25">
        <f t="shared" si="232"/>
        <v>0</v>
      </c>
      <c r="W2414">
        <f>IF(AND(P2414&gt;='World Hubbert'!$N$9,P2413&lt;'World Hubbert'!$N$9),'Data 1'!M2414,0)</f>
        <v>0</v>
      </c>
      <c r="X2414">
        <f>IF(AND(P2414&gt;='World Hubbert'!$P$9,P2413&lt;'World Hubbert'!$P$9),'Data 1'!M2414,0)</f>
        <v>0</v>
      </c>
    </row>
    <row r="2415" spans="13:24">
      <c r="M2415">
        <f t="shared" si="230"/>
        <v>2412</v>
      </c>
      <c r="N2415">
        <f>MAX('World Hubbert'!$N$17*(1-(M2415/'World Hubbert'!$N$18))*M2415,0)</f>
        <v>0</v>
      </c>
      <c r="O2415">
        <f t="shared" si="234"/>
        <v>0</v>
      </c>
      <c r="P2415">
        <f t="shared" si="235"/>
        <v>2100.9710439404557</v>
      </c>
      <c r="Q2415">
        <f t="shared" si="233"/>
        <v>2100</v>
      </c>
      <c r="R2415" s="25">
        <f t="shared" si="231"/>
        <v>0</v>
      </c>
      <c r="S2415" s="25">
        <f t="shared" si="232"/>
        <v>0</v>
      </c>
      <c r="W2415">
        <f>IF(AND(P2415&gt;='World Hubbert'!$N$9,P2414&lt;'World Hubbert'!$N$9),'Data 1'!M2415,0)</f>
        <v>0</v>
      </c>
      <c r="X2415">
        <f>IF(AND(P2415&gt;='World Hubbert'!$P$9,P2414&lt;'World Hubbert'!$P$9),'Data 1'!M2415,0)</f>
        <v>0</v>
      </c>
    </row>
    <row r="2416" spans="13:24">
      <c r="M2416">
        <f t="shared" si="230"/>
        <v>2413</v>
      </c>
      <c r="N2416">
        <f>MAX('World Hubbert'!$N$17*(1-(M2416/'World Hubbert'!$N$18))*M2416,0)</f>
        <v>0</v>
      </c>
      <c r="O2416">
        <f t="shared" si="234"/>
        <v>0</v>
      </c>
      <c r="P2416">
        <f t="shared" si="235"/>
        <v>2100.9710439404557</v>
      </c>
      <c r="Q2416">
        <f t="shared" si="233"/>
        <v>2100</v>
      </c>
      <c r="R2416" s="25">
        <f t="shared" si="231"/>
        <v>0</v>
      </c>
      <c r="S2416" s="25">
        <f t="shared" si="232"/>
        <v>0</v>
      </c>
      <c r="W2416">
        <f>IF(AND(P2416&gt;='World Hubbert'!$N$9,P2415&lt;'World Hubbert'!$N$9),'Data 1'!M2416,0)</f>
        <v>0</v>
      </c>
      <c r="X2416">
        <f>IF(AND(P2416&gt;='World Hubbert'!$P$9,P2415&lt;'World Hubbert'!$P$9),'Data 1'!M2416,0)</f>
        <v>0</v>
      </c>
    </row>
    <row r="2417" spans="13:24">
      <c r="M2417">
        <f t="shared" si="230"/>
        <v>2414</v>
      </c>
      <c r="N2417">
        <f>MAX('World Hubbert'!$N$17*(1-(M2417/'World Hubbert'!$N$18))*M2417,0)</f>
        <v>0</v>
      </c>
      <c r="O2417">
        <f t="shared" si="234"/>
        <v>0</v>
      </c>
      <c r="P2417">
        <f t="shared" si="235"/>
        <v>2100.9710439404557</v>
      </c>
      <c r="Q2417">
        <f t="shared" si="233"/>
        <v>2100</v>
      </c>
      <c r="R2417" s="25">
        <f t="shared" si="231"/>
        <v>0</v>
      </c>
      <c r="S2417" s="25">
        <f t="shared" si="232"/>
        <v>0</v>
      </c>
      <c r="W2417">
        <f>IF(AND(P2417&gt;='World Hubbert'!$N$9,P2416&lt;'World Hubbert'!$N$9),'Data 1'!M2417,0)</f>
        <v>0</v>
      </c>
      <c r="X2417">
        <f>IF(AND(P2417&gt;='World Hubbert'!$P$9,P2416&lt;'World Hubbert'!$P$9),'Data 1'!M2417,0)</f>
        <v>0</v>
      </c>
    </row>
    <row r="2418" spans="13:24">
      <c r="M2418">
        <f t="shared" si="230"/>
        <v>2415</v>
      </c>
      <c r="N2418">
        <f>MAX('World Hubbert'!$N$17*(1-(M2418/'World Hubbert'!$N$18))*M2418,0)</f>
        <v>0</v>
      </c>
      <c r="O2418">
        <f t="shared" si="234"/>
        <v>0</v>
      </c>
      <c r="P2418">
        <f t="shared" si="235"/>
        <v>2100.9710439404557</v>
      </c>
      <c r="Q2418">
        <f t="shared" si="233"/>
        <v>2100</v>
      </c>
      <c r="R2418" s="25">
        <f t="shared" si="231"/>
        <v>0</v>
      </c>
      <c r="S2418" s="25">
        <f t="shared" si="232"/>
        <v>0</v>
      </c>
      <c r="W2418">
        <f>IF(AND(P2418&gt;='World Hubbert'!$N$9,P2417&lt;'World Hubbert'!$N$9),'Data 1'!M2418,0)</f>
        <v>0</v>
      </c>
      <c r="X2418">
        <f>IF(AND(P2418&gt;='World Hubbert'!$P$9,P2417&lt;'World Hubbert'!$P$9),'Data 1'!M2418,0)</f>
        <v>0</v>
      </c>
    </row>
    <row r="2419" spans="13:24">
      <c r="M2419">
        <f t="shared" si="230"/>
        <v>2416</v>
      </c>
      <c r="N2419">
        <f>MAX('World Hubbert'!$N$17*(1-(M2419/'World Hubbert'!$N$18))*M2419,0)</f>
        <v>0</v>
      </c>
      <c r="O2419">
        <f t="shared" si="234"/>
        <v>0</v>
      </c>
      <c r="P2419">
        <f t="shared" si="235"/>
        <v>2100.9710439404557</v>
      </c>
      <c r="Q2419">
        <f t="shared" si="233"/>
        <v>2100</v>
      </c>
      <c r="R2419" s="25">
        <f t="shared" si="231"/>
        <v>0</v>
      </c>
      <c r="S2419" s="25">
        <f t="shared" si="232"/>
        <v>0</v>
      </c>
      <c r="W2419">
        <f>IF(AND(P2419&gt;='World Hubbert'!$N$9,P2418&lt;'World Hubbert'!$N$9),'Data 1'!M2419,0)</f>
        <v>0</v>
      </c>
      <c r="X2419">
        <f>IF(AND(P2419&gt;='World Hubbert'!$P$9,P2418&lt;'World Hubbert'!$P$9),'Data 1'!M2419,0)</f>
        <v>0</v>
      </c>
    </row>
    <row r="2420" spans="13:24">
      <c r="M2420">
        <f t="shared" si="230"/>
        <v>2417</v>
      </c>
      <c r="N2420">
        <f>MAX('World Hubbert'!$N$17*(1-(M2420/'World Hubbert'!$N$18))*M2420,0)</f>
        <v>0</v>
      </c>
      <c r="O2420">
        <f t="shared" si="234"/>
        <v>0</v>
      </c>
      <c r="P2420">
        <f t="shared" si="235"/>
        <v>2100.9710439404557</v>
      </c>
      <c r="Q2420">
        <f t="shared" si="233"/>
        <v>2100</v>
      </c>
      <c r="R2420" s="25">
        <f t="shared" si="231"/>
        <v>0</v>
      </c>
      <c r="S2420" s="25">
        <f t="shared" si="232"/>
        <v>0</v>
      </c>
      <c r="W2420">
        <f>IF(AND(P2420&gt;='World Hubbert'!$N$9,P2419&lt;'World Hubbert'!$N$9),'Data 1'!M2420,0)</f>
        <v>0</v>
      </c>
      <c r="X2420">
        <f>IF(AND(P2420&gt;='World Hubbert'!$P$9,P2419&lt;'World Hubbert'!$P$9),'Data 1'!M2420,0)</f>
        <v>0</v>
      </c>
    </row>
    <row r="2421" spans="13:24">
      <c r="M2421">
        <f t="shared" si="230"/>
        <v>2418</v>
      </c>
      <c r="N2421">
        <f>MAX('World Hubbert'!$N$17*(1-(M2421/'World Hubbert'!$N$18))*M2421,0)</f>
        <v>0</v>
      </c>
      <c r="O2421">
        <f t="shared" si="234"/>
        <v>0</v>
      </c>
      <c r="P2421">
        <f t="shared" si="235"/>
        <v>2100.9710439404557</v>
      </c>
      <c r="Q2421">
        <f t="shared" si="233"/>
        <v>2100</v>
      </c>
      <c r="R2421" s="25">
        <f t="shared" si="231"/>
        <v>0</v>
      </c>
      <c r="S2421" s="25">
        <f t="shared" si="232"/>
        <v>0</v>
      </c>
      <c r="W2421">
        <f>IF(AND(P2421&gt;='World Hubbert'!$N$9,P2420&lt;'World Hubbert'!$N$9),'Data 1'!M2421,0)</f>
        <v>0</v>
      </c>
      <c r="X2421">
        <f>IF(AND(P2421&gt;='World Hubbert'!$P$9,P2420&lt;'World Hubbert'!$P$9),'Data 1'!M2421,0)</f>
        <v>0</v>
      </c>
    </row>
    <row r="2422" spans="13:24">
      <c r="M2422">
        <f t="shared" si="230"/>
        <v>2419</v>
      </c>
      <c r="N2422">
        <f>MAX('World Hubbert'!$N$17*(1-(M2422/'World Hubbert'!$N$18))*M2422,0)</f>
        <v>0</v>
      </c>
      <c r="O2422">
        <f t="shared" si="234"/>
        <v>0</v>
      </c>
      <c r="P2422">
        <f t="shared" si="235"/>
        <v>2100.9710439404557</v>
      </c>
      <c r="Q2422">
        <f t="shared" si="233"/>
        <v>2100</v>
      </c>
      <c r="R2422" s="25">
        <f t="shared" si="231"/>
        <v>0</v>
      </c>
      <c r="S2422" s="25">
        <f t="shared" si="232"/>
        <v>0</v>
      </c>
      <c r="W2422">
        <f>IF(AND(P2422&gt;='World Hubbert'!$N$9,P2421&lt;'World Hubbert'!$N$9),'Data 1'!M2422,0)</f>
        <v>0</v>
      </c>
      <c r="X2422">
        <f>IF(AND(P2422&gt;='World Hubbert'!$P$9,P2421&lt;'World Hubbert'!$P$9),'Data 1'!M2422,0)</f>
        <v>0</v>
      </c>
    </row>
    <row r="2423" spans="13:24">
      <c r="M2423">
        <f t="shared" ref="M2423:M2486" si="236">M2422+1</f>
        <v>2420</v>
      </c>
      <c r="N2423">
        <f>MAX('World Hubbert'!$N$17*(1-(M2423/'World Hubbert'!$N$18))*M2423,0)</f>
        <v>0</v>
      </c>
      <c r="O2423">
        <f t="shared" si="234"/>
        <v>0</v>
      </c>
      <c r="P2423">
        <f t="shared" si="235"/>
        <v>2100.9710439404557</v>
      </c>
      <c r="Q2423">
        <f t="shared" si="233"/>
        <v>2100</v>
      </c>
      <c r="R2423" s="25">
        <f t="shared" ref="R2423:R2486" si="237">IF(N2423&gt;0,N2423*1000,0)</f>
        <v>0</v>
      </c>
      <c r="S2423" s="25">
        <f t="shared" ref="S2423:S2486" si="238">IF(R2423=$T$6,Q2423,0)</f>
        <v>0</v>
      </c>
      <c r="W2423">
        <f>IF(AND(P2423&gt;='World Hubbert'!$N$9,P2422&lt;'World Hubbert'!$N$9),'Data 1'!M2423,0)</f>
        <v>0</v>
      </c>
      <c r="X2423">
        <f>IF(AND(P2423&gt;='World Hubbert'!$P$9,P2422&lt;'World Hubbert'!$P$9),'Data 1'!M2423,0)</f>
        <v>0</v>
      </c>
    </row>
    <row r="2424" spans="13:24">
      <c r="M2424">
        <f t="shared" si="236"/>
        <v>2421</v>
      </c>
      <c r="N2424">
        <f>MAX('World Hubbert'!$N$17*(1-(M2424/'World Hubbert'!$N$18))*M2424,0)</f>
        <v>0</v>
      </c>
      <c r="O2424">
        <f t="shared" si="234"/>
        <v>0</v>
      </c>
      <c r="P2424">
        <f t="shared" si="235"/>
        <v>2100.9710439404557</v>
      </c>
      <c r="Q2424">
        <f t="shared" si="233"/>
        <v>2100</v>
      </c>
      <c r="R2424" s="25">
        <f t="shared" si="237"/>
        <v>0</v>
      </c>
      <c r="S2424" s="25">
        <f t="shared" si="238"/>
        <v>0</v>
      </c>
      <c r="W2424">
        <f>IF(AND(P2424&gt;='World Hubbert'!$N$9,P2423&lt;'World Hubbert'!$N$9),'Data 1'!M2424,0)</f>
        <v>0</v>
      </c>
      <c r="X2424">
        <f>IF(AND(P2424&gt;='World Hubbert'!$P$9,P2423&lt;'World Hubbert'!$P$9),'Data 1'!M2424,0)</f>
        <v>0</v>
      </c>
    </row>
    <row r="2425" spans="13:24">
      <c r="M2425">
        <f t="shared" si="236"/>
        <v>2422</v>
      </c>
      <c r="N2425">
        <f>MAX('World Hubbert'!$N$17*(1-(M2425/'World Hubbert'!$N$18))*M2425,0)</f>
        <v>0</v>
      </c>
      <c r="O2425">
        <f t="shared" si="234"/>
        <v>0</v>
      </c>
      <c r="P2425">
        <f t="shared" si="235"/>
        <v>2100.9710439404557</v>
      </c>
      <c r="Q2425">
        <f t="shared" si="233"/>
        <v>2100</v>
      </c>
      <c r="R2425" s="25">
        <f t="shared" si="237"/>
        <v>0</v>
      </c>
      <c r="S2425" s="25">
        <f t="shared" si="238"/>
        <v>0</v>
      </c>
      <c r="W2425">
        <f>IF(AND(P2425&gt;='World Hubbert'!$N$9,P2424&lt;'World Hubbert'!$N$9),'Data 1'!M2425,0)</f>
        <v>0</v>
      </c>
      <c r="X2425">
        <f>IF(AND(P2425&gt;='World Hubbert'!$P$9,P2424&lt;'World Hubbert'!$P$9),'Data 1'!M2425,0)</f>
        <v>0</v>
      </c>
    </row>
    <row r="2426" spans="13:24">
      <c r="M2426">
        <f t="shared" si="236"/>
        <v>2423</v>
      </c>
      <c r="N2426">
        <f>MAX('World Hubbert'!$N$17*(1-(M2426/'World Hubbert'!$N$18))*M2426,0)</f>
        <v>0</v>
      </c>
      <c r="O2426">
        <f t="shared" si="234"/>
        <v>0</v>
      </c>
      <c r="P2426">
        <f t="shared" si="235"/>
        <v>2100.9710439404557</v>
      </c>
      <c r="Q2426">
        <f t="shared" si="233"/>
        <v>2100</v>
      </c>
      <c r="R2426" s="25">
        <f t="shared" si="237"/>
        <v>0</v>
      </c>
      <c r="S2426" s="25">
        <f t="shared" si="238"/>
        <v>0</v>
      </c>
      <c r="W2426">
        <f>IF(AND(P2426&gt;='World Hubbert'!$N$9,P2425&lt;'World Hubbert'!$N$9),'Data 1'!M2426,0)</f>
        <v>0</v>
      </c>
      <c r="X2426">
        <f>IF(AND(P2426&gt;='World Hubbert'!$P$9,P2425&lt;'World Hubbert'!$P$9),'Data 1'!M2426,0)</f>
        <v>0</v>
      </c>
    </row>
    <row r="2427" spans="13:24">
      <c r="M2427">
        <f t="shared" si="236"/>
        <v>2424</v>
      </c>
      <c r="N2427">
        <f>MAX('World Hubbert'!$N$17*(1-(M2427/'World Hubbert'!$N$18))*M2427,0)</f>
        <v>0</v>
      </c>
      <c r="O2427">
        <f t="shared" si="234"/>
        <v>0</v>
      </c>
      <c r="P2427">
        <f t="shared" si="235"/>
        <v>2100.9710439404557</v>
      </c>
      <c r="Q2427">
        <f t="shared" si="233"/>
        <v>2100</v>
      </c>
      <c r="R2427" s="25">
        <f t="shared" si="237"/>
        <v>0</v>
      </c>
      <c r="S2427" s="25">
        <f t="shared" si="238"/>
        <v>0</v>
      </c>
      <c r="W2427">
        <f>IF(AND(P2427&gt;='World Hubbert'!$N$9,P2426&lt;'World Hubbert'!$N$9),'Data 1'!M2427,0)</f>
        <v>0</v>
      </c>
      <c r="X2427">
        <f>IF(AND(P2427&gt;='World Hubbert'!$P$9,P2426&lt;'World Hubbert'!$P$9),'Data 1'!M2427,0)</f>
        <v>0</v>
      </c>
    </row>
    <row r="2428" spans="13:24">
      <c r="M2428">
        <f t="shared" si="236"/>
        <v>2425</v>
      </c>
      <c r="N2428">
        <f>MAX('World Hubbert'!$N$17*(1-(M2428/'World Hubbert'!$N$18))*M2428,0)</f>
        <v>0</v>
      </c>
      <c r="O2428">
        <f t="shared" si="234"/>
        <v>0</v>
      </c>
      <c r="P2428">
        <f t="shared" si="235"/>
        <v>2100.9710439404557</v>
      </c>
      <c r="Q2428">
        <f t="shared" si="233"/>
        <v>2100</v>
      </c>
      <c r="R2428" s="25">
        <f t="shared" si="237"/>
        <v>0</v>
      </c>
      <c r="S2428" s="25">
        <f t="shared" si="238"/>
        <v>0</v>
      </c>
      <c r="W2428">
        <f>IF(AND(P2428&gt;='World Hubbert'!$N$9,P2427&lt;'World Hubbert'!$N$9),'Data 1'!M2428,0)</f>
        <v>0</v>
      </c>
      <c r="X2428">
        <f>IF(AND(P2428&gt;='World Hubbert'!$P$9,P2427&lt;'World Hubbert'!$P$9),'Data 1'!M2428,0)</f>
        <v>0</v>
      </c>
    </row>
    <row r="2429" spans="13:24">
      <c r="M2429">
        <f t="shared" si="236"/>
        <v>2426</v>
      </c>
      <c r="N2429">
        <f>MAX('World Hubbert'!$N$17*(1-(M2429/'World Hubbert'!$N$18))*M2429,0)</f>
        <v>0</v>
      </c>
      <c r="O2429">
        <f t="shared" si="234"/>
        <v>0</v>
      </c>
      <c r="P2429">
        <f t="shared" si="235"/>
        <v>2100.9710439404557</v>
      </c>
      <c r="Q2429">
        <f t="shared" si="233"/>
        <v>2100</v>
      </c>
      <c r="R2429" s="25">
        <f t="shared" si="237"/>
        <v>0</v>
      </c>
      <c r="S2429" s="25">
        <f t="shared" si="238"/>
        <v>0</v>
      </c>
      <c r="W2429">
        <f>IF(AND(P2429&gt;='World Hubbert'!$N$9,P2428&lt;'World Hubbert'!$N$9),'Data 1'!M2429,0)</f>
        <v>0</v>
      </c>
      <c r="X2429">
        <f>IF(AND(P2429&gt;='World Hubbert'!$P$9,P2428&lt;'World Hubbert'!$P$9),'Data 1'!M2429,0)</f>
        <v>0</v>
      </c>
    </row>
    <row r="2430" spans="13:24">
      <c r="M2430">
        <f t="shared" si="236"/>
        <v>2427</v>
      </c>
      <c r="N2430">
        <f>MAX('World Hubbert'!$N$17*(1-(M2430/'World Hubbert'!$N$18))*M2430,0)</f>
        <v>0</v>
      </c>
      <c r="O2430">
        <f t="shared" si="234"/>
        <v>0</v>
      </c>
      <c r="P2430">
        <f t="shared" si="235"/>
        <v>2100.9710439404557</v>
      </c>
      <c r="Q2430">
        <f t="shared" si="233"/>
        <v>2100</v>
      </c>
      <c r="R2430" s="25">
        <f t="shared" si="237"/>
        <v>0</v>
      </c>
      <c r="S2430" s="25">
        <f t="shared" si="238"/>
        <v>0</v>
      </c>
      <c r="W2430">
        <f>IF(AND(P2430&gt;='World Hubbert'!$N$9,P2429&lt;'World Hubbert'!$N$9),'Data 1'!M2430,0)</f>
        <v>0</v>
      </c>
      <c r="X2430">
        <f>IF(AND(P2430&gt;='World Hubbert'!$P$9,P2429&lt;'World Hubbert'!$P$9),'Data 1'!M2430,0)</f>
        <v>0</v>
      </c>
    </row>
    <row r="2431" spans="13:24">
      <c r="M2431">
        <f t="shared" si="236"/>
        <v>2428</v>
      </c>
      <c r="N2431">
        <f>MAX('World Hubbert'!$N$17*(1-(M2431/'World Hubbert'!$N$18))*M2431,0)</f>
        <v>0</v>
      </c>
      <c r="O2431">
        <f t="shared" si="234"/>
        <v>0</v>
      </c>
      <c r="P2431">
        <f t="shared" si="235"/>
        <v>2100.9710439404557</v>
      </c>
      <c r="Q2431">
        <f t="shared" si="233"/>
        <v>2100</v>
      </c>
      <c r="R2431" s="25">
        <f t="shared" si="237"/>
        <v>0</v>
      </c>
      <c r="S2431" s="25">
        <f t="shared" si="238"/>
        <v>0</v>
      </c>
      <c r="W2431">
        <f>IF(AND(P2431&gt;='World Hubbert'!$N$9,P2430&lt;'World Hubbert'!$N$9),'Data 1'!M2431,0)</f>
        <v>0</v>
      </c>
      <c r="X2431">
        <f>IF(AND(P2431&gt;='World Hubbert'!$P$9,P2430&lt;'World Hubbert'!$P$9),'Data 1'!M2431,0)</f>
        <v>0</v>
      </c>
    </row>
    <row r="2432" spans="13:24">
      <c r="M2432">
        <f t="shared" si="236"/>
        <v>2429</v>
      </c>
      <c r="N2432">
        <f>MAX('World Hubbert'!$N$17*(1-(M2432/'World Hubbert'!$N$18))*M2432,0)</f>
        <v>0</v>
      </c>
      <c r="O2432">
        <f t="shared" si="234"/>
        <v>0</v>
      </c>
      <c r="P2432">
        <f t="shared" si="235"/>
        <v>2100.9710439404557</v>
      </c>
      <c r="Q2432">
        <f t="shared" si="233"/>
        <v>2100</v>
      </c>
      <c r="R2432" s="25">
        <f t="shared" si="237"/>
        <v>0</v>
      </c>
      <c r="S2432" s="25">
        <f t="shared" si="238"/>
        <v>0</v>
      </c>
      <c r="W2432">
        <f>IF(AND(P2432&gt;='World Hubbert'!$N$9,P2431&lt;'World Hubbert'!$N$9),'Data 1'!M2432,0)</f>
        <v>0</v>
      </c>
      <c r="X2432">
        <f>IF(AND(P2432&gt;='World Hubbert'!$P$9,P2431&lt;'World Hubbert'!$P$9),'Data 1'!M2432,0)</f>
        <v>0</v>
      </c>
    </row>
    <row r="2433" spans="13:24">
      <c r="M2433">
        <f t="shared" si="236"/>
        <v>2430</v>
      </c>
      <c r="N2433">
        <f>MAX('World Hubbert'!$N$17*(1-(M2433/'World Hubbert'!$N$18))*M2433,0)</f>
        <v>0</v>
      </c>
      <c r="O2433">
        <f t="shared" si="234"/>
        <v>0</v>
      </c>
      <c r="P2433">
        <f t="shared" si="235"/>
        <v>2100.9710439404557</v>
      </c>
      <c r="Q2433">
        <f t="shared" si="233"/>
        <v>2100</v>
      </c>
      <c r="R2433" s="25">
        <f t="shared" si="237"/>
        <v>0</v>
      </c>
      <c r="S2433" s="25">
        <f t="shared" si="238"/>
        <v>0</v>
      </c>
      <c r="W2433">
        <f>IF(AND(P2433&gt;='World Hubbert'!$N$9,P2432&lt;'World Hubbert'!$N$9),'Data 1'!M2433,0)</f>
        <v>0</v>
      </c>
      <c r="X2433">
        <f>IF(AND(P2433&gt;='World Hubbert'!$P$9,P2432&lt;'World Hubbert'!$P$9),'Data 1'!M2433,0)</f>
        <v>0</v>
      </c>
    </row>
    <row r="2434" spans="13:24">
      <c r="M2434">
        <f t="shared" si="236"/>
        <v>2431</v>
      </c>
      <c r="N2434">
        <f>MAX('World Hubbert'!$N$17*(1-(M2434/'World Hubbert'!$N$18))*M2434,0)</f>
        <v>0</v>
      </c>
      <c r="O2434">
        <f t="shared" si="234"/>
        <v>0</v>
      </c>
      <c r="P2434">
        <f t="shared" si="235"/>
        <v>2100.9710439404557</v>
      </c>
      <c r="Q2434">
        <f t="shared" si="233"/>
        <v>2100</v>
      </c>
      <c r="R2434" s="25">
        <f t="shared" si="237"/>
        <v>0</v>
      </c>
      <c r="S2434" s="25">
        <f t="shared" si="238"/>
        <v>0</v>
      </c>
      <c r="W2434">
        <f>IF(AND(P2434&gt;='World Hubbert'!$N$9,P2433&lt;'World Hubbert'!$N$9),'Data 1'!M2434,0)</f>
        <v>0</v>
      </c>
      <c r="X2434">
        <f>IF(AND(P2434&gt;='World Hubbert'!$P$9,P2433&lt;'World Hubbert'!$P$9),'Data 1'!M2434,0)</f>
        <v>0</v>
      </c>
    </row>
    <row r="2435" spans="13:24">
      <c r="M2435">
        <f t="shared" si="236"/>
        <v>2432</v>
      </c>
      <c r="N2435">
        <f>MAX('World Hubbert'!$N$17*(1-(M2435/'World Hubbert'!$N$18))*M2435,0)</f>
        <v>0</v>
      </c>
      <c r="O2435">
        <f t="shared" si="234"/>
        <v>0</v>
      </c>
      <c r="P2435">
        <f t="shared" si="235"/>
        <v>2100.9710439404557</v>
      </c>
      <c r="Q2435">
        <f t="shared" si="233"/>
        <v>2100</v>
      </c>
      <c r="R2435" s="25">
        <f t="shared" si="237"/>
        <v>0</v>
      </c>
      <c r="S2435" s="25">
        <f t="shared" si="238"/>
        <v>0</v>
      </c>
      <c r="W2435">
        <f>IF(AND(P2435&gt;='World Hubbert'!$N$9,P2434&lt;'World Hubbert'!$N$9),'Data 1'!M2435,0)</f>
        <v>0</v>
      </c>
      <c r="X2435">
        <f>IF(AND(P2435&gt;='World Hubbert'!$P$9,P2434&lt;'World Hubbert'!$P$9),'Data 1'!M2435,0)</f>
        <v>0</v>
      </c>
    </row>
    <row r="2436" spans="13:24">
      <c r="M2436">
        <f t="shared" si="236"/>
        <v>2433</v>
      </c>
      <c r="N2436">
        <f>MAX('World Hubbert'!$N$17*(1-(M2436/'World Hubbert'!$N$18))*M2436,0)</f>
        <v>0</v>
      </c>
      <c r="O2436">
        <f t="shared" si="234"/>
        <v>0</v>
      </c>
      <c r="P2436">
        <f t="shared" si="235"/>
        <v>2100.9710439404557</v>
      </c>
      <c r="Q2436">
        <f t="shared" si="233"/>
        <v>2100</v>
      </c>
      <c r="R2436" s="25">
        <f t="shared" si="237"/>
        <v>0</v>
      </c>
      <c r="S2436" s="25">
        <f t="shared" si="238"/>
        <v>0</v>
      </c>
      <c r="W2436">
        <f>IF(AND(P2436&gt;='World Hubbert'!$N$9,P2435&lt;'World Hubbert'!$N$9),'Data 1'!M2436,0)</f>
        <v>0</v>
      </c>
      <c r="X2436">
        <f>IF(AND(P2436&gt;='World Hubbert'!$P$9,P2435&lt;'World Hubbert'!$P$9),'Data 1'!M2436,0)</f>
        <v>0</v>
      </c>
    </row>
    <row r="2437" spans="13:24">
      <c r="M2437">
        <f t="shared" si="236"/>
        <v>2434</v>
      </c>
      <c r="N2437">
        <f>MAX('World Hubbert'!$N$17*(1-(M2437/'World Hubbert'!$N$18))*M2437,0)</f>
        <v>0</v>
      </c>
      <c r="O2437">
        <f t="shared" si="234"/>
        <v>0</v>
      </c>
      <c r="P2437">
        <f t="shared" si="235"/>
        <v>2100.9710439404557</v>
      </c>
      <c r="Q2437">
        <f t="shared" ref="Q2437:Q2500" si="239">INT(P2437)</f>
        <v>2100</v>
      </c>
      <c r="R2437" s="25">
        <f t="shared" si="237"/>
        <v>0</v>
      </c>
      <c r="S2437" s="25">
        <f t="shared" si="238"/>
        <v>0</v>
      </c>
      <c r="W2437">
        <f>IF(AND(P2437&gt;='World Hubbert'!$N$9,P2436&lt;'World Hubbert'!$N$9),'Data 1'!M2437,0)</f>
        <v>0</v>
      </c>
      <c r="X2437">
        <f>IF(AND(P2437&gt;='World Hubbert'!$P$9,P2436&lt;'World Hubbert'!$P$9),'Data 1'!M2437,0)</f>
        <v>0</v>
      </c>
    </row>
    <row r="2438" spans="13:24">
      <c r="M2438">
        <f t="shared" si="236"/>
        <v>2435</v>
      </c>
      <c r="N2438">
        <f>MAX('World Hubbert'!$N$17*(1-(M2438/'World Hubbert'!$N$18))*M2438,0)</f>
        <v>0</v>
      </c>
      <c r="O2438">
        <f t="shared" si="234"/>
        <v>0</v>
      </c>
      <c r="P2438">
        <f t="shared" si="235"/>
        <v>2100.9710439404557</v>
      </c>
      <c r="Q2438">
        <f t="shared" si="239"/>
        <v>2100</v>
      </c>
      <c r="R2438" s="25">
        <f t="shared" si="237"/>
        <v>0</v>
      </c>
      <c r="S2438" s="25">
        <f t="shared" si="238"/>
        <v>0</v>
      </c>
      <c r="W2438">
        <f>IF(AND(P2438&gt;='World Hubbert'!$N$9,P2437&lt;'World Hubbert'!$N$9),'Data 1'!M2438,0)</f>
        <v>0</v>
      </c>
      <c r="X2438">
        <f>IF(AND(P2438&gt;='World Hubbert'!$P$9,P2437&lt;'World Hubbert'!$P$9),'Data 1'!M2438,0)</f>
        <v>0</v>
      </c>
    </row>
    <row r="2439" spans="13:24">
      <c r="M2439">
        <f t="shared" si="236"/>
        <v>2436</v>
      </c>
      <c r="N2439">
        <f>MAX('World Hubbert'!$N$17*(1-(M2439/'World Hubbert'!$N$18))*M2439,0)</f>
        <v>0</v>
      </c>
      <c r="O2439">
        <f t="shared" si="234"/>
        <v>0</v>
      </c>
      <c r="P2439">
        <f t="shared" si="235"/>
        <v>2100.9710439404557</v>
      </c>
      <c r="Q2439">
        <f t="shared" si="239"/>
        <v>2100</v>
      </c>
      <c r="R2439" s="25">
        <f t="shared" si="237"/>
        <v>0</v>
      </c>
      <c r="S2439" s="25">
        <f t="shared" si="238"/>
        <v>0</v>
      </c>
      <c r="W2439">
        <f>IF(AND(P2439&gt;='World Hubbert'!$N$9,P2438&lt;'World Hubbert'!$N$9),'Data 1'!M2439,0)</f>
        <v>0</v>
      </c>
      <c r="X2439">
        <f>IF(AND(P2439&gt;='World Hubbert'!$P$9,P2438&lt;'World Hubbert'!$P$9),'Data 1'!M2439,0)</f>
        <v>0</v>
      </c>
    </row>
    <row r="2440" spans="13:24">
      <c r="M2440">
        <f t="shared" si="236"/>
        <v>2437</v>
      </c>
      <c r="N2440">
        <f>MAX('World Hubbert'!$N$17*(1-(M2440/'World Hubbert'!$N$18))*M2440,0)</f>
        <v>0</v>
      </c>
      <c r="O2440">
        <f t="shared" si="234"/>
        <v>0</v>
      </c>
      <c r="P2440">
        <f t="shared" si="235"/>
        <v>2100.9710439404557</v>
      </c>
      <c r="Q2440">
        <f t="shared" si="239"/>
        <v>2100</v>
      </c>
      <c r="R2440" s="25">
        <f t="shared" si="237"/>
        <v>0</v>
      </c>
      <c r="S2440" s="25">
        <f t="shared" si="238"/>
        <v>0</v>
      </c>
      <c r="W2440">
        <f>IF(AND(P2440&gt;='World Hubbert'!$N$9,P2439&lt;'World Hubbert'!$N$9),'Data 1'!M2440,0)</f>
        <v>0</v>
      </c>
      <c r="X2440">
        <f>IF(AND(P2440&gt;='World Hubbert'!$P$9,P2439&lt;'World Hubbert'!$P$9),'Data 1'!M2440,0)</f>
        <v>0</v>
      </c>
    </row>
    <row r="2441" spans="13:24">
      <c r="M2441">
        <f t="shared" si="236"/>
        <v>2438</v>
      </c>
      <c r="N2441">
        <f>MAX('World Hubbert'!$N$17*(1-(M2441/'World Hubbert'!$N$18))*M2441,0)</f>
        <v>0</v>
      </c>
      <c r="O2441">
        <f t="shared" si="234"/>
        <v>0</v>
      </c>
      <c r="P2441">
        <f t="shared" si="235"/>
        <v>2100.9710439404557</v>
      </c>
      <c r="Q2441">
        <f t="shared" si="239"/>
        <v>2100</v>
      </c>
      <c r="R2441" s="25">
        <f t="shared" si="237"/>
        <v>0</v>
      </c>
      <c r="S2441" s="25">
        <f t="shared" si="238"/>
        <v>0</v>
      </c>
      <c r="W2441">
        <f>IF(AND(P2441&gt;='World Hubbert'!$N$9,P2440&lt;'World Hubbert'!$N$9),'Data 1'!M2441,0)</f>
        <v>0</v>
      </c>
      <c r="X2441">
        <f>IF(AND(P2441&gt;='World Hubbert'!$P$9,P2440&lt;'World Hubbert'!$P$9),'Data 1'!M2441,0)</f>
        <v>0</v>
      </c>
    </row>
    <row r="2442" spans="13:24">
      <c r="M2442">
        <f t="shared" si="236"/>
        <v>2439</v>
      </c>
      <c r="N2442">
        <f>MAX('World Hubbert'!$N$17*(1-(M2442/'World Hubbert'!$N$18))*M2442,0)</f>
        <v>0</v>
      </c>
      <c r="O2442">
        <f t="shared" si="234"/>
        <v>0</v>
      </c>
      <c r="P2442">
        <f t="shared" si="235"/>
        <v>2100.9710439404557</v>
      </c>
      <c r="Q2442">
        <f t="shared" si="239"/>
        <v>2100</v>
      </c>
      <c r="R2442" s="25">
        <f t="shared" si="237"/>
        <v>0</v>
      </c>
      <c r="S2442" s="25">
        <f t="shared" si="238"/>
        <v>0</v>
      </c>
      <c r="W2442">
        <f>IF(AND(P2442&gt;='World Hubbert'!$N$9,P2441&lt;'World Hubbert'!$N$9),'Data 1'!M2442,0)</f>
        <v>0</v>
      </c>
      <c r="X2442">
        <f>IF(AND(P2442&gt;='World Hubbert'!$P$9,P2441&lt;'World Hubbert'!$P$9),'Data 1'!M2442,0)</f>
        <v>0</v>
      </c>
    </row>
    <row r="2443" spans="13:24">
      <c r="M2443">
        <f t="shared" si="236"/>
        <v>2440</v>
      </c>
      <c r="N2443">
        <f>MAX('World Hubbert'!$N$17*(1-(M2443/'World Hubbert'!$N$18))*M2443,0)</f>
        <v>0</v>
      </c>
      <c r="O2443">
        <f t="shared" si="234"/>
        <v>0</v>
      </c>
      <c r="P2443">
        <f t="shared" si="235"/>
        <v>2100.9710439404557</v>
      </c>
      <c r="Q2443">
        <f t="shared" si="239"/>
        <v>2100</v>
      </c>
      <c r="R2443" s="25">
        <f t="shared" si="237"/>
        <v>0</v>
      </c>
      <c r="S2443" s="25">
        <f t="shared" si="238"/>
        <v>0</v>
      </c>
      <c r="W2443">
        <f>IF(AND(P2443&gt;='World Hubbert'!$N$9,P2442&lt;'World Hubbert'!$N$9),'Data 1'!M2443,0)</f>
        <v>0</v>
      </c>
      <c r="X2443">
        <f>IF(AND(P2443&gt;='World Hubbert'!$P$9,P2442&lt;'World Hubbert'!$P$9),'Data 1'!M2443,0)</f>
        <v>0</v>
      </c>
    </row>
    <row r="2444" spans="13:24">
      <c r="M2444">
        <f t="shared" si="236"/>
        <v>2441</v>
      </c>
      <c r="N2444">
        <f>MAX('World Hubbert'!$N$17*(1-(M2444/'World Hubbert'!$N$18))*M2444,0)</f>
        <v>0</v>
      </c>
      <c r="O2444">
        <f t="shared" si="234"/>
        <v>0</v>
      </c>
      <c r="P2444">
        <f t="shared" si="235"/>
        <v>2100.9710439404557</v>
      </c>
      <c r="Q2444">
        <f t="shared" si="239"/>
        <v>2100</v>
      </c>
      <c r="R2444" s="25">
        <f t="shared" si="237"/>
        <v>0</v>
      </c>
      <c r="S2444" s="25">
        <f t="shared" si="238"/>
        <v>0</v>
      </c>
      <c r="W2444">
        <f>IF(AND(P2444&gt;='World Hubbert'!$N$9,P2443&lt;'World Hubbert'!$N$9),'Data 1'!M2444,0)</f>
        <v>0</v>
      </c>
      <c r="X2444">
        <f>IF(AND(P2444&gt;='World Hubbert'!$P$9,P2443&lt;'World Hubbert'!$P$9),'Data 1'!M2444,0)</f>
        <v>0</v>
      </c>
    </row>
    <row r="2445" spans="13:24">
      <c r="M2445">
        <f t="shared" si="236"/>
        <v>2442</v>
      </c>
      <c r="N2445">
        <f>MAX('World Hubbert'!$N$17*(1-(M2445/'World Hubbert'!$N$18))*M2445,0)</f>
        <v>0</v>
      </c>
      <c r="O2445">
        <f t="shared" si="234"/>
        <v>0</v>
      </c>
      <c r="P2445">
        <f t="shared" si="235"/>
        <v>2100.9710439404557</v>
      </c>
      <c r="Q2445">
        <f t="shared" si="239"/>
        <v>2100</v>
      </c>
      <c r="R2445" s="25">
        <f t="shared" si="237"/>
        <v>0</v>
      </c>
      <c r="S2445" s="25">
        <f t="shared" si="238"/>
        <v>0</v>
      </c>
      <c r="W2445">
        <f>IF(AND(P2445&gt;='World Hubbert'!$N$9,P2444&lt;'World Hubbert'!$N$9),'Data 1'!M2445,0)</f>
        <v>0</v>
      </c>
      <c r="X2445">
        <f>IF(AND(P2445&gt;='World Hubbert'!$P$9,P2444&lt;'World Hubbert'!$P$9),'Data 1'!M2445,0)</f>
        <v>0</v>
      </c>
    </row>
    <row r="2446" spans="13:24">
      <c r="M2446">
        <f t="shared" si="236"/>
        <v>2443</v>
      </c>
      <c r="N2446">
        <f>MAX('World Hubbert'!$N$17*(1-(M2446/'World Hubbert'!$N$18))*M2446,0)</f>
        <v>0</v>
      </c>
      <c r="O2446">
        <f t="shared" si="234"/>
        <v>0</v>
      </c>
      <c r="P2446">
        <f t="shared" si="235"/>
        <v>2100.9710439404557</v>
      </c>
      <c r="Q2446">
        <f t="shared" si="239"/>
        <v>2100</v>
      </c>
      <c r="R2446" s="25">
        <f t="shared" si="237"/>
        <v>0</v>
      </c>
      <c r="S2446" s="25">
        <f t="shared" si="238"/>
        <v>0</v>
      </c>
      <c r="W2446">
        <f>IF(AND(P2446&gt;='World Hubbert'!$N$9,P2445&lt;'World Hubbert'!$N$9),'Data 1'!M2446,0)</f>
        <v>0</v>
      </c>
      <c r="X2446">
        <f>IF(AND(P2446&gt;='World Hubbert'!$P$9,P2445&lt;'World Hubbert'!$P$9),'Data 1'!M2446,0)</f>
        <v>0</v>
      </c>
    </row>
    <row r="2447" spans="13:24">
      <c r="M2447">
        <f t="shared" si="236"/>
        <v>2444</v>
      </c>
      <c r="N2447">
        <f>MAX('World Hubbert'!$N$17*(1-(M2447/'World Hubbert'!$N$18))*M2447,0)</f>
        <v>0</v>
      </c>
      <c r="O2447">
        <f t="shared" si="234"/>
        <v>0</v>
      </c>
      <c r="P2447">
        <f t="shared" si="235"/>
        <v>2100.9710439404557</v>
      </c>
      <c r="Q2447">
        <f t="shared" si="239"/>
        <v>2100</v>
      </c>
      <c r="R2447" s="25">
        <f t="shared" si="237"/>
        <v>0</v>
      </c>
      <c r="S2447" s="25">
        <f t="shared" si="238"/>
        <v>0</v>
      </c>
      <c r="W2447">
        <f>IF(AND(P2447&gt;='World Hubbert'!$N$9,P2446&lt;'World Hubbert'!$N$9),'Data 1'!M2447,0)</f>
        <v>0</v>
      </c>
      <c r="X2447">
        <f>IF(AND(P2447&gt;='World Hubbert'!$P$9,P2446&lt;'World Hubbert'!$P$9),'Data 1'!M2447,0)</f>
        <v>0</v>
      </c>
    </row>
    <row r="2448" spans="13:24">
      <c r="M2448">
        <f t="shared" si="236"/>
        <v>2445</v>
      </c>
      <c r="N2448">
        <f>MAX('World Hubbert'!$N$17*(1-(M2448/'World Hubbert'!$N$18))*M2448,0)</f>
        <v>0</v>
      </c>
      <c r="O2448">
        <f t="shared" si="234"/>
        <v>0</v>
      </c>
      <c r="P2448">
        <f t="shared" si="235"/>
        <v>2100.9710439404557</v>
      </c>
      <c r="Q2448">
        <f t="shared" si="239"/>
        <v>2100</v>
      </c>
      <c r="R2448" s="25">
        <f t="shared" si="237"/>
        <v>0</v>
      </c>
      <c r="S2448" s="25">
        <f t="shared" si="238"/>
        <v>0</v>
      </c>
      <c r="W2448">
        <f>IF(AND(P2448&gt;='World Hubbert'!$N$9,P2447&lt;'World Hubbert'!$N$9),'Data 1'!M2448,0)</f>
        <v>0</v>
      </c>
      <c r="X2448">
        <f>IF(AND(P2448&gt;='World Hubbert'!$P$9,P2447&lt;'World Hubbert'!$P$9),'Data 1'!M2448,0)</f>
        <v>0</v>
      </c>
    </row>
    <row r="2449" spans="13:24">
      <c r="M2449">
        <f t="shared" si="236"/>
        <v>2446</v>
      </c>
      <c r="N2449">
        <f>MAX('World Hubbert'!$N$17*(1-(M2449/'World Hubbert'!$N$18))*M2449,0)</f>
        <v>0</v>
      </c>
      <c r="O2449">
        <f t="shared" si="234"/>
        <v>0</v>
      </c>
      <c r="P2449">
        <f t="shared" si="235"/>
        <v>2100.9710439404557</v>
      </c>
      <c r="Q2449">
        <f t="shared" si="239"/>
        <v>2100</v>
      </c>
      <c r="R2449" s="25">
        <f t="shared" si="237"/>
        <v>0</v>
      </c>
      <c r="S2449" s="25">
        <f t="shared" si="238"/>
        <v>0</v>
      </c>
      <c r="W2449">
        <f>IF(AND(P2449&gt;='World Hubbert'!$N$9,P2448&lt;'World Hubbert'!$N$9),'Data 1'!M2449,0)</f>
        <v>0</v>
      </c>
      <c r="X2449">
        <f>IF(AND(P2449&gt;='World Hubbert'!$P$9,P2448&lt;'World Hubbert'!$P$9),'Data 1'!M2449,0)</f>
        <v>0</v>
      </c>
    </row>
    <row r="2450" spans="13:24">
      <c r="M2450">
        <f t="shared" si="236"/>
        <v>2447</v>
      </c>
      <c r="N2450">
        <f>MAX('World Hubbert'!$N$17*(1-(M2450/'World Hubbert'!$N$18))*M2450,0)</f>
        <v>0</v>
      </c>
      <c r="O2450">
        <f t="shared" si="234"/>
        <v>0</v>
      </c>
      <c r="P2450">
        <f t="shared" si="235"/>
        <v>2100.9710439404557</v>
      </c>
      <c r="Q2450">
        <f t="shared" si="239"/>
        <v>2100</v>
      </c>
      <c r="R2450" s="25">
        <f t="shared" si="237"/>
        <v>0</v>
      </c>
      <c r="S2450" s="25">
        <f t="shared" si="238"/>
        <v>0</v>
      </c>
      <c r="W2450">
        <f>IF(AND(P2450&gt;='World Hubbert'!$N$9,P2449&lt;'World Hubbert'!$N$9),'Data 1'!M2450,0)</f>
        <v>0</v>
      </c>
      <c r="X2450">
        <f>IF(AND(P2450&gt;='World Hubbert'!$P$9,P2449&lt;'World Hubbert'!$P$9),'Data 1'!M2450,0)</f>
        <v>0</v>
      </c>
    </row>
    <row r="2451" spans="13:24">
      <c r="M2451">
        <f t="shared" si="236"/>
        <v>2448</v>
      </c>
      <c r="N2451">
        <f>MAX('World Hubbert'!$N$17*(1-(M2451/'World Hubbert'!$N$18))*M2451,0)</f>
        <v>0</v>
      </c>
      <c r="O2451">
        <f t="shared" si="234"/>
        <v>0</v>
      </c>
      <c r="P2451">
        <f t="shared" si="235"/>
        <v>2100.9710439404557</v>
      </c>
      <c r="Q2451">
        <f t="shared" si="239"/>
        <v>2100</v>
      </c>
      <c r="R2451" s="25">
        <f t="shared" si="237"/>
        <v>0</v>
      </c>
      <c r="S2451" s="25">
        <f t="shared" si="238"/>
        <v>0</v>
      </c>
      <c r="W2451">
        <f>IF(AND(P2451&gt;='World Hubbert'!$N$9,P2450&lt;'World Hubbert'!$N$9),'Data 1'!M2451,0)</f>
        <v>0</v>
      </c>
      <c r="X2451">
        <f>IF(AND(P2451&gt;='World Hubbert'!$P$9,P2450&lt;'World Hubbert'!$P$9),'Data 1'!M2451,0)</f>
        <v>0</v>
      </c>
    </row>
    <row r="2452" spans="13:24">
      <c r="M2452">
        <f t="shared" si="236"/>
        <v>2449</v>
      </c>
      <c r="N2452">
        <f>MAX('World Hubbert'!$N$17*(1-(M2452/'World Hubbert'!$N$18))*M2452,0)</f>
        <v>0</v>
      </c>
      <c r="O2452">
        <f t="shared" si="234"/>
        <v>0</v>
      </c>
      <c r="P2452">
        <f t="shared" si="235"/>
        <v>2100.9710439404557</v>
      </c>
      <c r="Q2452">
        <f t="shared" si="239"/>
        <v>2100</v>
      </c>
      <c r="R2452" s="25">
        <f t="shared" si="237"/>
        <v>0</v>
      </c>
      <c r="S2452" s="25">
        <f t="shared" si="238"/>
        <v>0</v>
      </c>
      <c r="W2452">
        <f>IF(AND(P2452&gt;='World Hubbert'!$N$9,P2451&lt;'World Hubbert'!$N$9),'Data 1'!M2452,0)</f>
        <v>0</v>
      </c>
      <c r="X2452">
        <f>IF(AND(P2452&gt;='World Hubbert'!$P$9,P2451&lt;'World Hubbert'!$P$9),'Data 1'!M2452,0)</f>
        <v>0</v>
      </c>
    </row>
    <row r="2453" spans="13:24">
      <c r="M2453">
        <f t="shared" si="236"/>
        <v>2450</v>
      </c>
      <c r="N2453">
        <f>MAX('World Hubbert'!$N$17*(1-(M2453/'World Hubbert'!$N$18))*M2453,0)</f>
        <v>0</v>
      </c>
      <c r="O2453">
        <f t="shared" ref="O2453:O2516" si="240">IF(N2453&gt;0,1/N2453,0)</f>
        <v>0</v>
      </c>
      <c r="P2453">
        <f t="shared" ref="P2453:P2516" si="241">P2452+O2453</f>
        <v>2100.9710439404557</v>
      </c>
      <c r="Q2453">
        <f t="shared" si="239"/>
        <v>2100</v>
      </c>
      <c r="R2453" s="25">
        <f t="shared" si="237"/>
        <v>0</v>
      </c>
      <c r="S2453" s="25">
        <f t="shared" si="238"/>
        <v>0</v>
      </c>
      <c r="W2453">
        <f>IF(AND(P2453&gt;='World Hubbert'!$N$9,P2452&lt;'World Hubbert'!$N$9),'Data 1'!M2453,0)</f>
        <v>0</v>
      </c>
      <c r="X2453">
        <f>IF(AND(P2453&gt;='World Hubbert'!$P$9,P2452&lt;'World Hubbert'!$P$9),'Data 1'!M2453,0)</f>
        <v>0</v>
      </c>
    </row>
    <row r="2454" spans="13:24">
      <c r="M2454">
        <f t="shared" si="236"/>
        <v>2451</v>
      </c>
      <c r="N2454">
        <f>MAX('World Hubbert'!$N$17*(1-(M2454/'World Hubbert'!$N$18))*M2454,0)</f>
        <v>0</v>
      </c>
      <c r="O2454">
        <f t="shared" si="240"/>
        <v>0</v>
      </c>
      <c r="P2454">
        <f t="shared" si="241"/>
        <v>2100.9710439404557</v>
      </c>
      <c r="Q2454">
        <f t="shared" si="239"/>
        <v>2100</v>
      </c>
      <c r="R2454" s="25">
        <f t="shared" si="237"/>
        <v>0</v>
      </c>
      <c r="S2454" s="25">
        <f t="shared" si="238"/>
        <v>0</v>
      </c>
      <c r="W2454">
        <f>IF(AND(P2454&gt;='World Hubbert'!$N$9,P2453&lt;'World Hubbert'!$N$9),'Data 1'!M2454,0)</f>
        <v>0</v>
      </c>
      <c r="X2454">
        <f>IF(AND(P2454&gt;='World Hubbert'!$P$9,P2453&lt;'World Hubbert'!$P$9),'Data 1'!M2454,0)</f>
        <v>0</v>
      </c>
    </row>
    <row r="2455" spans="13:24">
      <c r="M2455">
        <f t="shared" si="236"/>
        <v>2452</v>
      </c>
      <c r="N2455">
        <f>MAX('World Hubbert'!$N$17*(1-(M2455/'World Hubbert'!$N$18))*M2455,0)</f>
        <v>0</v>
      </c>
      <c r="O2455">
        <f t="shared" si="240"/>
        <v>0</v>
      </c>
      <c r="P2455">
        <f t="shared" si="241"/>
        <v>2100.9710439404557</v>
      </c>
      <c r="Q2455">
        <f t="shared" si="239"/>
        <v>2100</v>
      </c>
      <c r="R2455" s="25">
        <f t="shared" si="237"/>
        <v>0</v>
      </c>
      <c r="S2455" s="25">
        <f t="shared" si="238"/>
        <v>0</v>
      </c>
      <c r="W2455">
        <f>IF(AND(P2455&gt;='World Hubbert'!$N$9,P2454&lt;'World Hubbert'!$N$9),'Data 1'!M2455,0)</f>
        <v>0</v>
      </c>
      <c r="X2455">
        <f>IF(AND(P2455&gt;='World Hubbert'!$P$9,P2454&lt;'World Hubbert'!$P$9),'Data 1'!M2455,0)</f>
        <v>0</v>
      </c>
    </row>
    <row r="2456" spans="13:24">
      <c r="M2456">
        <f t="shared" si="236"/>
        <v>2453</v>
      </c>
      <c r="N2456">
        <f>MAX('World Hubbert'!$N$17*(1-(M2456/'World Hubbert'!$N$18))*M2456,0)</f>
        <v>0</v>
      </c>
      <c r="O2456">
        <f t="shared" si="240"/>
        <v>0</v>
      </c>
      <c r="P2456">
        <f t="shared" si="241"/>
        <v>2100.9710439404557</v>
      </c>
      <c r="Q2456">
        <f t="shared" si="239"/>
        <v>2100</v>
      </c>
      <c r="R2456" s="25">
        <f t="shared" si="237"/>
        <v>0</v>
      </c>
      <c r="S2456" s="25">
        <f t="shared" si="238"/>
        <v>0</v>
      </c>
      <c r="W2456">
        <f>IF(AND(P2456&gt;='World Hubbert'!$N$9,P2455&lt;'World Hubbert'!$N$9),'Data 1'!M2456,0)</f>
        <v>0</v>
      </c>
      <c r="X2456">
        <f>IF(AND(P2456&gt;='World Hubbert'!$P$9,P2455&lt;'World Hubbert'!$P$9),'Data 1'!M2456,0)</f>
        <v>0</v>
      </c>
    </row>
    <row r="2457" spans="13:24">
      <c r="M2457">
        <f t="shared" si="236"/>
        <v>2454</v>
      </c>
      <c r="N2457">
        <f>MAX('World Hubbert'!$N$17*(1-(M2457/'World Hubbert'!$N$18))*M2457,0)</f>
        <v>0</v>
      </c>
      <c r="O2457">
        <f t="shared" si="240"/>
        <v>0</v>
      </c>
      <c r="P2457">
        <f t="shared" si="241"/>
        <v>2100.9710439404557</v>
      </c>
      <c r="Q2457">
        <f t="shared" si="239"/>
        <v>2100</v>
      </c>
      <c r="R2457" s="25">
        <f t="shared" si="237"/>
        <v>0</v>
      </c>
      <c r="S2457" s="25">
        <f t="shared" si="238"/>
        <v>0</v>
      </c>
      <c r="W2457">
        <f>IF(AND(P2457&gt;='World Hubbert'!$N$9,P2456&lt;'World Hubbert'!$N$9),'Data 1'!M2457,0)</f>
        <v>0</v>
      </c>
      <c r="X2457">
        <f>IF(AND(P2457&gt;='World Hubbert'!$P$9,P2456&lt;'World Hubbert'!$P$9),'Data 1'!M2457,0)</f>
        <v>0</v>
      </c>
    </row>
    <row r="2458" spans="13:24">
      <c r="M2458">
        <f t="shared" si="236"/>
        <v>2455</v>
      </c>
      <c r="N2458">
        <f>MAX('World Hubbert'!$N$17*(1-(M2458/'World Hubbert'!$N$18))*M2458,0)</f>
        <v>0</v>
      </c>
      <c r="O2458">
        <f t="shared" si="240"/>
        <v>0</v>
      </c>
      <c r="P2458">
        <f t="shared" si="241"/>
        <v>2100.9710439404557</v>
      </c>
      <c r="Q2458">
        <f t="shared" si="239"/>
        <v>2100</v>
      </c>
      <c r="R2458" s="25">
        <f t="shared" si="237"/>
        <v>0</v>
      </c>
      <c r="S2458" s="25">
        <f t="shared" si="238"/>
        <v>0</v>
      </c>
      <c r="W2458">
        <f>IF(AND(P2458&gt;='World Hubbert'!$N$9,P2457&lt;'World Hubbert'!$N$9),'Data 1'!M2458,0)</f>
        <v>0</v>
      </c>
      <c r="X2458">
        <f>IF(AND(P2458&gt;='World Hubbert'!$P$9,P2457&lt;'World Hubbert'!$P$9),'Data 1'!M2458,0)</f>
        <v>0</v>
      </c>
    </row>
    <row r="2459" spans="13:24">
      <c r="M2459">
        <f t="shared" si="236"/>
        <v>2456</v>
      </c>
      <c r="N2459">
        <f>MAX('World Hubbert'!$N$17*(1-(M2459/'World Hubbert'!$N$18))*M2459,0)</f>
        <v>0</v>
      </c>
      <c r="O2459">
        <f t="shared" si="240"/>
        <v>0</v>
      </c>
      <c r="P2459">
        <f t="shared" si="241"/>
        <v>2100.9710439404557</v>
      </c>
      <c r="Q2459">
        <f t="shared" si="239"/>
        <v>2100</v>
      </c>
      <c r="R2459" s="25">
        <f t="shared" si="237"/>
        <v>0</v>
      </c>
      <c r="S2459" s="25">
        <f t="shared" si="238"/>
        <v>0</v>
      </c>
      <c r="W2459">
        <f>IF(AND(P2459&gt;='World Hubbert'!$N$9,P2458&lt;'World Hubbert'!$N$9),'Data 1'!M2459,0)</f>
        <v>0</v>
      </c>
      <c r="X2459">
        <f>IF(AND(P2459&gt;='World Hubbert'!$P$9,P2458&lt;'World Hubbert'!$P$9),'Data 1'!M2459,0)</f>
        <v>0</v>
      </c>
    </row>
    <row r="2460" spans="13:24">
      <c r="M2460">
        <f t="shared" si="236"/>
        <v>2457</v>
      </c>
      <c r="N2460">
        <f>MAX('World Hubbert'!$N$17*(1-(M2460/'World Hubbert'!$N$18))*M2460,0)</f>
        <v>0</v>
      </c>
      <c r="O2460">
        <f t="shared" si="240"/>
        <v>0</v>
      </c>
      <c r="P2460">
        <f t="shared" si="241"/>
        <v>2100.9710439404557</v>
      </c>
      <c r="Q2460">
        <f t="shared" si="239"/>
        <v>2100</v>
      </c>
      <c r="R2460" s="25">
        <f t="shared" si="237"/>
        <v>0</v>
      </c>
      <c r="S2460" s="25">
        <f t="shared" si="238"/>
        <v>0</v>
      </c>
      <c r="W2460">
        <f>IF(AND(P2460&gt;='World Hubbert'!$N$9,P2459&lt;'World Hubbert'!$N$9),'Data 1'!M2460,0)</f>
        <v>0</v>
      </c>
      <c r="X2460">
        <f>IF(AND(P2460&gt;='World Hubbert'!$P$9,P2459&lt;'World Hubbert'!$P$9),'Data 1'!M2460,0)</f>
        <v>0</v>
      </c>
    </row>
    <row r="2461" spans="13:24">
      <c r="M2461">
        <f t="shared" si="236"/>
        <v>2458</v>
      </c>
      <c r="N2461">
        <f>MAX('World Hubbert'!$N$17*(1-(M2461/'World Hubbert'!$N$18))*M2461,0)</f>
        <v>0</v>
      </c>
      <c r="O2461">
        <f t="shared" si="240"/>
        <v>0</v>
      </c>
      <c r="P2461">
        <f t="shared" si="241"/>
        <v>2100.9710439404557</v>
      </c>
      <c r="Q2461">
        <f t="shared" si="239"/>
        <v>2100</v>
      </c>
      <c r="R2461" s="25">
        <f t="shared" si="237"/>
        <v>0</v>
      </c>
      <c r="S2461" s="25">
        <f t="shared" si="238"/>
        <v>0</v>
      </c>
      <c r="W2461">
        <f>IF(AND(P2461&gt;='World Hubbert'!$N$9,P2460&lt;'World Hubbert'!$N$9),'Data 1'!M2461,0)</f>
        <v>0</v>
      </c>
      <c r="X2461">
        <f>IF(AND(P2461&gt;='World Hubbert'!$P$9,P2460&lt;'World Hubbert'!$P$9),'Data 1'!M2461,0)</f>
        <v>0</v>
      </c>
    </row>
    <row r="2462" spans="13:24">
      <c r="M2462">
        <f t="shared" si="236"/>
        <v>2459</v>
      </c>
      <c r="N2462">
        <f>MAX('World Hubbert'!$N$17*(1-(M2462/'World Hubbert'!$N$18))*M2462,0)</f>
        <v>0</v>
      </c>
      <c r="O2462">
        <f t="shared" si="240"/>
        <v>0</v>
      </c>
      <c r="P2462">
        <f t="shared" si="241"/>
        <v>2100.9710439404557</v>
      </c>
      <c r="Q2462">
        <f t="shared" si="239"/>
        <v>2100</v>
      </c>
      <c r="R2462" s="25">
        <f t="shared" si="237"/>
        <v>0</v>
      </c>
      <c r="S2462" s="25">
        <f t="shared" si="238"/>
        <v>0</v>
      </c>
      <c r="W2462">
        <f>IF(AND(P2462&gt;='World Hubbert'!$N$9,P2461&lt;'World Hubbert'!$N$9),'Data 1'!M2462,0)</f>
        <v>0</v>
      </c>
      <c r="X2462">
        <f>IF(AND(P2462&gt;='World Hubbert'!$P$9,P2461&lt;'World Hubbert'!$P$9),'Data 1'!M2462,0)</f>
        <v>0</v>
      </c>
    </row>
    <row r="2463" spans="13:24">
      <c r="M2463">
        <f t="shared" si="236"/>
        <v>2460</v>
      </c>
      <c r="N2463">
        <f>MAX('World Hubbert'!$N$17*(1-(M2463/'World Hubbert'!$N$18))*M2463,0)</f>
        <v>0</v>
      </c>
      <c r="O2463">
        <f t="shared" si="240"/>
        <v>0</v>
      </c>
      <c r="P2463">
        <f t="shared" si="241"/>
        <v>2100.9710439404557</v>
      </c>
      <c r="Q2463">
        <f t="shared" si="239"/>
        <v>2100</v>
      </c>
      <c r="R2463" s="25">
        <f t="shared" si="237"/>
        <v>0</v>
      </c>
      <c r="S2463" s="25">
        <f t="shared" si="238"/>
        <v>0</v>
      </c>
      <c r="W2463">
        <f>IF(AND(P2463&gt;='World Hubbert'!$N$9,P2462&lt;'World Hubbert'!$N$9),'Data 1'!M2463,0)</f>
        <v>0</v>
      </c>
      <c r="X2463">
        <f>IF(AND(P2463&gt;='World Hubbert'!$P$9,P2462&lt;'World Hubbert'!$P$9),'Data 1'!M2463,0)</f>
        <v>0</v>
      </c>
    </row>
    <row r="2464" spans="13:24">
      <c r="M2464">
        <f t="shared" si="236"/>
        <v>2461</v>
      </c>
      <c r="N2464">
        <f>MAX('World Hubbert'!$N$17*(1-(M2464/'World Hubbert'!$N$18))*M2464,0)</f>
        <v>0</v>
      </c>
      <c r="O2464">
        <f t="shared" si="240"/>
        <v>0</v>
      </c>
      <c r="P2464">
        <f t="shared" si="241"/>
        <v>2100.9710439404557</v>
      </c>
      <c r="Q2464">
        <f t="shared" si="239"/>
        <v>2100</v>
      </c>
      <c r="R2464" s="25">
        <f t="shared" si="237"/>
        <v>0</v>
      </c>
      <c r="S2464" s="25">
        <f t="shared" si="238"/>
        <v>0</v>
      </c>
      <c r="W2464">
        <f>IF(AND(P2464&gt;='World Hubbert'!$N$9,P2463&lt;'World Hubbert'!$N$9),'Data 1'!M2464,0)</f>
        <v>0</v>
      </c>
      <c r="X2464">
        <f>IF(AND(P2464&gt;='World Hubbert'!$P$9,P2463&lt;'World Hubbert'!$P$9),'Data 1'!M2464,0)</f>
        <v>0</v>
      </c>
    </row>
    <row r="2465" spans="13:24">
      <c r="M2465">
        <f t="shared" si="236"/>
        <v>2462</v>
      </c>
      <c r="N2465">
        <f>MAX('World Hubbert'!$N$17*(1-(M2465/'World Hubbert'!$N$18))*M2465,0)</f>
        <v>0</v>
      </c>
      <c r="O2465">
        <f t="shared" si="240"/>
        <v>0</v>
      </c>
      <c r="P2465">
        <f t="shared" si="241"/>
        <v>2100.9710439404557</v>
      </c>
      <c r="Q2465">
        <f t="shared" si="239"/>
        <v>2100</v>
      </c>
      <c r="R2465" s="25">
        <f t="shared" si="237"/>
        <v>0</v>
      </c>
      <c r="S2465" s="25">
        <f t="shared" si="238"/>
        <v>0</v>
      </c>
      <c r="W2465">
        <f>IF(AND(P2465&gt;='World Hubbert'!$N$9,P2464&lt;'World Hubbert'!$N$9),'Data 1'!M2465,0)</f>
        <v>0</v>
      </c>
      <c r="X2465">
        <f>IF(AND(P2465&gt;='World Hubbert'!$P$9,P2464&lt;'World Hubbert'!$P$9),'Data 1'!M2465,0)</f>
        <v>0</v>
      </c>
    </row>
    <row r="2466" spans="13:24">
      <c r="M2466">
        <f t="shared" si="236"/>
        <v>2463</v>
      </c>
      <c r="N2466">
        <f>MAX('World Hubbert'!$N$17*(1-(M2466/'World Hubbert'!$N$18))*M2466,0)</f>
        <v>0</v>
      </c>
      <c r="O2466">
        <f t="shared" si="240"/>
        <v>0</v>
      </c>
      <c r="P2466">
        <f t="shared" si="241"/>
        <v>2100.9710439404557</v>
      </c>
      <c r="Q2466">
        <f t="shared" si="239"/>
        <v>2100</v>
      </c>
      <c r="R2466" s="25">
        <f t="shared" si="237"/>
        <v>0</v>
      </c>
      <c r="S2466" s="25">
        <f t="shared" si="238"/>
        <v>0</v>
      </c>
      <c r="W2466">
        <f>IF(AND(P2466&gt;='World Hubbert'!$N$9,P2465&lt;'World Hubbert'!$N$9),'Data 1'!M2466,0)</f>
        <v>0</v>
      </c>
      <c r="X2466">
        <f>IF(AND(P2466&gt;='World Hubbert'!$P$9,P2465&lt;'World Hubbert'!$P$9),'Data 1'!M2466,0)</f>
        <v>0</v>
      </c>
    </row>
    <row r="2467" spans="13:24">
      <c r="M2467">
        <f t="shared" si="236"/>
        <v>2464</v>
      </c>
      <c r="N2467">
        <f>MAX('World Hubbert'!$N$17*(1-(M2467/'World Hubbert'!$N$18))*M2467,0)</f>
        <v>0</v>
      </c>
      <c r="O2467">
        <f t="shared" si="240"/>
        <v>0</v>
      </c>
      <c r="P2467">
        <f t="shared" si="241"/>
        <v>2100.9710439404557</v>
      </c>
      <c r="Q2467">
        <f t="shared" si="239"/>
        <v>2100</v>
      </c>
      <c r="R2467" s="25">
        <f t="shared" si="237"/>
        <v>0</v>
      </c>
      <c r="S2467" s="25">
        <f t="shared" si="238"/>
        <v>0</v>
      </c>
      <c r="W2467">
        <f>IF(AND(P2467&gt;='World Hubbert'!$N$9,P2466&lt;'World Hubbert'!$N$9),'Data 1'!M2467,0)</f>
        <v>0</v>
      </c>
      <c r="X2467">
        <f>IF(AND(P2467&gt;='World Hubbert'!$P$9,P2466&lt;'World Hubbert'!$P$9),'Data 1'!M2467,0)</f>
        <v>0</v>
      </c>
    </row>
    <row r="2468" spans="13:24">
      <c r="M2468">
        <f t="shared" si="236"/>
        <v>2465</v>
      </c>
      <c r="N2468">
        <f>MAX('World Hubbert'!$N$17*(1-(M2468/'World Hubbert'!$N$18))*M2468,0)</f>
        <v>0</v>
      </c>
      <c r="O2468">
        <f t="shared" si="240"/>
        <v>0</v>
      </c>
      <c r="P2468">
        <f t="shared" si="241"/>
        <v>2100.9710439404557</v>
      </c>
      <c r="Q2468">
        <f t="shared" si="239"/>
        <v>2100</v>
      </c>
      <c r="R2468" s="25">
        <f t="shared" si="237"/>
        <v>0</v>
      </c>
      <c r="S2468" s="25">
        <f t="shared" si="238"/>
        <v>0</v>
      </c>
      <c r="W2468">
        <f>IF(AND(P2468&gt;='World Hubbert'!$N$9,P2467&lt;'World Hubbert'!$N$9),'Data 1'!M2468,0)</f>
        <v>0</v>
      </c>
      <c r="X2468">
        <f>IF(AND(P2468&gt;='World Hubbert'!$P$9,P2467&lt;'World Hubbert'!$P$9),'Data 1'!M2468,0)</f>
        <v>0</v>
      </c>
    </row>
    <row r="2469" spans="13:24">
      <c r="M2469">
        <f t="shared" si="236"/>
        <v>2466</v>
      </c>
      <c r="N2469">
        <f>MAX('World Hubbert'!$N$17*(1-(M2469/'World Hubbert'!$N$18))*M2469,0)</f>
        <v>0</v>
      </c>
      <c r="O2469">
        <f t="shared" si="240"/>
        <v>0</v>
      </c>
      <c r="P2469">
        <f t="shared" si="241"/>
        <v>2100.9710439404557</v>
      </c>
      <c r="Q2469">
        <f t="shared" si="239"/>
        <v>2100</v>
      </c>
      <c r="R2469" s="25">
        <f t="shared" si="237"/>
        <v>0</v>
      </c>
      <c r="S2469" s="25">
        <f t="shared" si="238"/>
        <v>0</v>
      </c>
      <c r="W2469">
        <f>IF(AND(P2469&gt;='World Hubbert'!$N$9,P2468&lt;'World Hubbert'!$N$9),'Data 1'!M2469,0)</f>
        <v>0</v>
      </c>
      <c r="X2469">
        <f>IF(AND(P2469&gt;='World Hubbert'!$P$9,P2468&lt;'World Hubbert'!$P$9),'Data 1'!M2469,0)</f>
        <v>0</v>
      </c>
    </row>
    <row r="2470" spans="13:24">
      <c r="M2470">
        <f t="shared" si="236"/>
        <v>2467</v>
      </c>
      <c r="N2470">
        <f>MAX('World Hubbert'!$N$17*(1-(M2470/'World Hubbert'!$N$18))*M2470,0)</f>
        <v>0</v>
      </c>
      <c r="O2470">
        <f t="shared" si="240"/>
        <v>0</v>
      </c>
      <c r="P2470">
        <f t="shared" si="241"/>
        <v>2100.9710439404557</v>
      </c>
      <c r="Q2470">
        <f t="shared" si="239"/>
        <v>2100</v>
      </c>
      <c r="R2470" s="25">
        <f t="shared" si="237"/>
        <v>0</v>
      </c>
      <c r="S2470" s="25">
        <f t="shared" si="238"/>
        <v>0</v>
      </c>
      <c r="W2470">
        <f>IF(AND(P2470&gt;='World Hubbert'!$N$9,P2469&lt;'World Hubbert'!$N$9),'Data 1'!M2470,0)</f>
        <v>0</v>
      </c>
      <c r="X2470">
        <f>IF(AND(P2470&gt;='World Hubbert'!$P$9,P2469&lt;'World Hubbert'!$P$9),'Data 1'!M2470,0)</f>
        <v>0</v>
      </c>
    </row>
    <row r="2471" spans="13:24">
      <c r="M2471">
        <f t="shared" si="236"/>
        <v>2468</v>
      </c>
      <c r="N2471">
        <f>MAX('World Hubbert'!$N$17*(1-(M2471/'World Hubbert'!$N$18))*M2471,0)</f>
        <v>0</v>
      </c>
      <c r="O2471">
        <f t="shared" si="240"/>
        <v>0</v>
      </c>
      <c r="P2471">
        <f t="shared" si="241"/>
        <v>2100.9710439404557</v>
      </c>
      <c r="Q2471">
        <f t="shared" si="239"/>
        <v>2100</v>
      </c>
      <c r="R2471" s="25">
        <f t="shared" si="237"/>
        <v>0</v>
      </c>
      <c r="S2471" s="25">
        <f t="shared" si="238"/>
        <v>0</v>
      </c>
      <c r="W2471">
        <f>IF(AND(P2471&gt;='World Hubbert'!$N$9,P2470&lt;'World Hubbert'!$N$9),'Data 1'!M2471,0)</f>
        <v>0</v>
      </c>
      <c r="X2471">
        <f>IF(AND(P2471&gt;='World Hubbert'!$P$9,P2470&lt;'World Hubbert'!$P$9),'Data 1'!M2471,0)</f>
        <v>0</v>
      </c>
    </row>
    <row r="2472" spans="13:24">
      <c r="M2472">
        <f t="shared" si="236"/>
        <v>2469</v>
      </c>
      <c r="N2472">
        <f>MAX('World Hubbert'!$N$17*(1-(M2472/'World Hubbert'!$N$18))*M2472,0)</f>
        <v>0</v>
      </c>
      <c r="O2472">
        <f t="shared" si="240"/>
        <v>0</v>
      </c>
      <c r="P2472">
        <f t="shared" si="241"/>
        <v>2100.9710439404557</v>
      </c>
      <c r="Q2472">
        <f t="shared" si="239"/>
        <v>2100</v>
      </c>
      <c r="R2472" s="25">
        <f t="shared" si="237"/>
        <v>0</v>
      </c>
      <c r="S2472" s="25">
        <f t="shared" si="238"/>
        <v>0</v>
      </c>
      <c r="W2472">
        <f>IF(AND(P2472&gt;='World Hubbert'!$N$9,P2471&lt;'World Hubbert'!$N$9),'Data 1'!M2472,0)</f>
        <v>0</v>
      </c>
      <c r="X2472">
        <f>IF(AND(P2472&gt;='World Hubbert'!$P$9,P2471&lt;'World Hubbert'!$P$9),'Data 1'!M2472,0)</f>
        <v>0</v>
      </c>
    </row>
    <row r="2473" spans="13:24">
      <c r="M2473">
        <f t="shared" si="236"/>
        <v>2470</v>
      </c>
      <c r="N2473">
        <f>MAX('World Hubbert'!$N$17*(1-(M2473/'World Hubbert'!$N$18))*M2473,0)</f>
        <v>0</v>
      </c>
      <c r="O2473">
        <f t="shared" si="240"/>
        <v>0</v>
      </c>
      <c r="P2473">
        <f t="shared" si="241"/>
        <v>2100.9710439404557</v>
      </c>
      <c r="Q2473">
        <f t="shared" si="239"/>
        <v>2100</v>
      </c>
      <c r="R2473" s="25">
        <f t="shared" si="237"/>
        <v>0</v>
      </c>
      <c r="S2473" s="25">
        <f t="shared" si="238"/>
        <v>0</v>
      </c>
      <c r="W2473">
        <f>IF(AND(P2473&gt;='World Hubbert'!$N$9,P2472&lt;'World Hubbert'!$N$9),'Data 1'!M2473,0)</f>
        <v>0</v>
      </c>
      <c r="X2473">
        <f>IF(AND(P2473&gt;='World Hubbert'!$P$9,P2472&lt;'World Hubbert'!$P$9),'Data 1'!M2473,0)</f>
        <v>0</v>
      </c>
    </row>
    <row r="2474" spans="13:24">
      <c r="M2474">
        <f t="shared" si="236"/>
        <v>2471</v>
      </c>
      <c r="N2474">
        <f>MAX('World Hubbert'!$N$17*(1-(M2474/'World Hubbert'!$N$18))*M2474,0)</f>
        <v>0</v>
      </c>
      <c r="O2474">
        <f t="shared" si="240"/>
        <v>0</v>
      </c>
      <c r="P2474">
        <f t="shared" si="241"/>
        <v>2100.9710439404557</v>
      </c>
      <c r="Q2474">
        <f t="shared" si="239"/>
        <v>2100</v>
      </c>
      <c r="R2474" s="25">
        <f t="shared" si="237"/>
        <v>0</v>
      </c>
      <c r="S2474" s="25">
        <f t="shared" si="238"/>
        <v>0</v>
      </c>
      <c r="W2474">
        <f>IF(AND(P2474&gt;='World Hubbert'!$N$9,P2473&lt;'World Hubbert'!$N$9),'Data 1'!M2474,0)</f>
        <v>0</v>
      </c>
      <c r="X2474">
        <f>IF(AND(P2474&gt;='World Hubbert'!$P$9,P2473&lt;'World Hubbert'!$P$9),'Data 1'!M2474,0)</f>
        <v>0</v>
      </c>
    </row>
    <row r="2475" spans="13:24">
      <c r="M2475">
        <f t="shared" si="236"/>
        <v>2472</v>
      </c>
      <c r="N2475">
        <f>MAX('World Hubbert'!$N$17*(1-(M2475/'World Hubbert'!$N$18))*M2475,0)</f>
        <v>0</v>
      </c>
      <c r="O2475">
        <f t="shared" si="240"/>
        <v>0</v>
      </c>
      <c r="P2475">
        <f t="shared" si="241"/>
        <v>2100.9710439404557</v>
      </c>
      <c r="Q2475">
        <f t="shared" si="239"/>
        <v>2100</v>
      </c>
      <c r="R2475" s="25">
        <f t="shared" si="237"/>
        <v>0</v>
      </c>
      <c r="S2475" s="25">
        <f t="shared" si="238"/>
        <v>0</v>
      </c>
      <c r="W2475">
        <f>IF(AND(P2475&gt;='World Hubbert'!$N$9,P2474&lt;'World Hubbert'!$N$9),'Data 1'!M2475,0)</f>
        <v>0</v>
      </c>
      <c r="X2475">
        <f>IF(AND(P2475&gt;='World Hubbert'!$P$9,P2474&lt;'World Hubbert'!$P$9),'Data 1'!M2475,0)</f>
        <v>0</v>
      </c>
    </row>
    <row r="2476" spans="13:24">
      <c r="M2476">
        <f t="shared" si="236"/>
        <v>2473</v>
      </c>
      <c r="N2476">
        <f>MAX('World Hubbert'!$N$17*(1-(M2476/'World Hubbert'!$N$18))*M2476,0)</f>
        <v>0</v>
      </c>
      <c r="O2476">
        <f t="shared" si="240"/>
        <v>0</v>
      </c>
      <c r="P2476">
        <f t="shared" si="241"/>
        <v>2100.9710439404557</v>
      </c>
      <c r="Q2476">
        <f t="shared" si="239"/>
        <v>2100</v>
      </c>
      <c r="R2476" s="25">
        <f t="shared" si="237"/>
        <v>0</v>
      </c>
      <c r="S2476" s="25">
        <f t="shared" si="238"/>
        <v>0</v>
      </c>
      <c r="W2476">
        <f>IF(AND(P2476&gt;='World Hubbert'!$N$9,P2475&lt;'World Hubbert'!$N$9),'Data 1'!M2476,0)</f>
        <v>0</v>
      </c>
      <c r="X2476">
        <f>IF(AND(P2476&gt;='World Hubbert'!$P$9,P2475&lt;'World Hubbert'!$P$9),'Data 1'!M2476,0)</f>
        <v>0</v>
      </c>
    </row>
    <row r="2477" spans="13:24">
      <c r="M2477">
        <f t="shared" si="236"/>
        <v>2474</v>
      </c>
      <c r="N2477">
        <f>MAX('World Hubbert'!$N$17*(1-(M2477/'World Hubbert'!$N$18))*M2477,0)</f>
        <v>0</v>
      </c>
      <c r="O2477">
        <f t="shared" si="240"/>
        <v>0</v>
      </c>
      <c r="P2477">
        <f t="shared" si="241"/>
        <v>2100.9710439404557</v>
      </c>
      <c r="Q2477">
        <f t="shared" si="239"/>
        <v>2100</v>
      </c>
      <c r="R2477" s="25">
        <f t="shared" si="237"/>
        <v>0</v>
      </c>
      <c r="S2477" s="25">
        <f t="shared" si="238"/>
        <v>0</v>
      </c>
      <c r="W2477">
        <f>IF(AND(P2477&gt;='World Hubbert'!$N$9,P2476&lt;'World Hubbert'!$N$9),'Data 1'!M2477,0)</f>
        <v>0</v>
      </c>
      <c r="X2477">
        <f>IF(AND(P2477&gt;='World Hubbert'!$P$9,P2476&lt;'World Hubbert'!$P$9),'Data 1'!M2477,0)</f>
        <v>0</v>
      </c>
    </row>
    <row r="2478" spans="13:24">
      <c r="M2478">
        <f t="shared" si="236"/>
        <v>2475</v>
      </c>
      <c r="N2478">
        <f>MAX('World Hubbert'!$N$17*(1-(M2478/'World Hubbert'!$N$18))*M2478,0)</f>
        <v>0</v>
      </c>
      <c r="O2478">
        <f t="shared" si="240"/>
        <v>0</v>
      </c>
      <c r="P2478">
        <f t="shared" si="241"/>
        <v>2100.9710439404557</v>
      </c>
      <c r="Q2478">
        <f t="shared" si="239"/>
        <v>2100</v>
      </c>
      <c r="R2478" s="25">
        <f t="shared" si="237"/>
        <v>0</v>
      </c>
      <c r="S2478" s="25">
        <f t="shared" si="238"/>
        <v>0</v>
      </c>
      <c r="W2478">
        <f>IF(AND(P2478&gt;='World Hubbert'!$N$9,P2477&lt;'World Hubbert'!$N$9),'Data 1'!M2478,0)</f>
        <v>0</v>
      </c>
      <c r="X2478">
        <f>IF(AND(P2478&gt;='World Hubbert'!$P$9,P2477&lt;'World Hubbert'!$P$9),'Data 1'!M2478,0)</f>
        <v>0</v>
      </c>
    </row>
    <row r="2479" spans="13:24">
      <c r="M2479">
        <f t="shared" si="236"/>
        <v>2476</v>
      </c>
      <c r="N2479">
        <f>MAX('World Hubbert'!$N$17*(1-(M2479/'World Hubbert'!$N$18))*M2479,0)</f>
        <v>0</v>
      </c>
      <c r="O2479">
        <f t="shared" si="240"/>
        <v>0</v>
      </c>
      <c r="P2479">
        <f t="shared" si="241"/>
        <v>2100.9710439404557</v>
      </c>
      <c r="Q2479">
        <f t="shared" si="239"/>
        <v>2100</v>
      </c>
      <c r="R2479" s="25">
        <f t="shared" si="237"/>
        <v>0</v>
      </c>
      <c r="S2479" s="25">
        <f t="shared" si="238"/>
        <v>0</v>
      </c>
      <c r="W2479">
        <f>IF(AND(P2479&gt;='World Hubbert'!$N$9,P2478&lt;'World Hubbert'!$N$9),'Data 1'!M2479,0)</f>
        <v>0</v>
      </c>
      <c r="X2479">
        <f>IF(AND(P2479&gt;='World Hubbert'!$P$9,P2478&lt;'World Hubbert'!$P$9),'Data 1'!M2479,0)</f>
        <v>0</v>
      </c>
    </row>
    <row r="2480" spans="13:24">
      <c r="M2480">
        <f t="shared" si="236"/>
        <v>2477</v>
      </c>
      <c r="N2480">
        <f>MAX('World Hubbert'!$N$17*(1-(M2480/'World Hubbert'!$N$18))*M2480,0)</f>
        <v>0</v>
      </c>
      <c r="O2480">
        <f t="shared" si="240"/>
        <v>0</v>
      </c>
      <c r="P2480">
        <f t="shared" si="241"/>
        <v>2100.9710439404557</v>
      </c>
      <c r="Q2480">
        <f t="shared" si="239"/>
        <v>2100</v>
      </c>
      <c r="R2480" s="25">
        <f t="shared" si="237"/>
        <v>0</v>
      </c>
      <c r="S2480" s="25">
        <f t="shared" si="238"/>
        <v>0</v>
      </c>
      <c r="W2480">
        <f>IF(AND(P2480&gt;='World Hubbert'!$N$9,P2479&lt;'World Hubbert'!$N$9),'Data 1'!M2480,0)</f>
        <v>0</v>
      </c>
      <c r="X2480">
        <f>IF(AND(P2480&gt;='World Hubbert'!$P$9,P2479&lt;'World Hubbert'!$P$9),'Data 1'!M2480,0)</f>
        <v>0</v>
      </c>
    </row>
    <row r="2481" spans="13:24">
      <c r="M2481">
        <f t="shared" si="236"/>
        <v>2478</v>
      </c>
      <c r="N2481">
        <f>MAX('World Hubbert'!$N$17*(1-(M2481/'World Hubbert'!$N$18))*M2481,0)</f>
        <v>0</v>
      </c>
      <c r="O2481">
        <f t="shared" si="240"/>
        <v>0</v>
      </c>
      <c r="P2481">
        <f t="shared" si="241"/>
        <v>2100.9710439404557</v>
      </c>
      <c r="Q2481">
        <f t="shared" si="239"/>
        <v>2100</v>
      </c>
      <c r="R2481" s="25">
        <f t="shared" si="237"/>
        <v>0</v>
      </c>
      <c r="S2481" s="25">
        <f t="shared" si="238"/>
        <v>0</v>
      </c>
      <c r="W2481">
        <f>IF(AND(P2481&gt;='World Hubbert'!$N$9,P2480&lt;'World Hubbert'!$N$9),'Data 1'!M2481,0)</f>
        <v>0</v>
      </c>
      <c r="X2481">
        <f>IF(AND(P2481&gt;='World Hubbert'!$P$9,P2480&lt;'World Hubbert'!$P$9),'Data 1'!M2481,0)</f>
        <v>0</v>
      </c>
    </row>
    <row r="2482" spans="13:24">
      <c r="M2482">
        <f t="shared" si="236"/>
        <v>2479</v>
      </c>
      <c r="N2482">
        <f>MAX('World Hubbert'!$N$17*(1-(M2482/'World Hubbert'!$N$18))*M2482,0)</f>
        <v>0</v>
      </c>
      <c r="O2482">
        <f t="shared" si="240"/>
        <v>0</v>
      </c>
      <c r="P2482">
        <f t="shared" si="241"/>
        <v>2100.9710439404557</v>
      </c>
      <c r="Q2482">
        <f t="shared" si="239"/>
        <v>2100</v>
      </c>
      <c r="R2482" s="25">
        <f t="shared" si="237"/>
        <v>0</v>
      </c>
      <c r="S2482" s="25">
        <f t="shared" si="238"/>
        <v>0</v>
      </c>
      <c r="W2482">
        <f>IF(AND(P2482&gt;='World Hubbert'!$N$9,P2481&lt;'World Hubbert'!$N$9),'Data 1'!M2482,0)</f>
        <v>0</v>
      </c>
      <c r="X2482">
        <f>IF(AND(P2482&gt;='World Hubbert'!$P$9,P2481&lt;'World Hubbert'!$P$9),'Data 1'!M2482,0)</f>
        <v>0</v>
      </c>
    </row>
    <row r="2483" spans="13:24">
      <c r="M2483">
        <f t="shared" si="236"/>
        <v>2480</v>
      </c>
      <c r="N2483">
        <f>MAX('World Hubbert'!$N$17*(1-(M2483/'World Hubbert'!$N$18))*M2483,0)</f>
        <v>0</v>
      </c>
      <c r="O2483">
        <f t="shared" si="240"/>
        <v>0</v>
      </c>
      <c r="P2483">
        <f t="shared" si="241"/>
        <v>2100.9710439404557</v>
      </c>
      <c r="Q2483">
        <f t="shared" si="239"/>
        <v>2100</v>
      </c>
      <c r="R2483" s="25">
        <f t="shared" si="237"/>
        <v>0</v>
      </c>
      <c r="S2483" s="25">
        <f t="shared" si="238"/>
        <v>0</v>
      </c>
      <c r="W2483">
        <f>IF(AND(P2483&gt;='World Hubbert'!$N$9,P2482&lt;'World Hubbert'!$N$9),'Data 1'!M2483,0)</f>
        <v>0</v>
      </c>
      <c r="X2483">
        <f>IF(AND(P2483&gt;='World Hubbert'!$P$9,P2482&lt;'World Hubbert'!$P$9),'Data 1'!M2483,0)</f>
        <v>0</v>
      </c>
    </row>
    <row r="2484" spans="13:24">
      <c r="M2484">
        <f t="shared" si="236"/>
        <v>2481</v>
      </c>
      <c r="N2484">
        <f>MAX('World Hubbert'!$N$17*(1-(M2484/'World Hubbert'!$N$18))*M2484,0)</f>
        <v>0</v>
      </c>
      <c r="O2484">
        <f t="shared" si="240"/>
        <v>0</v>
      </c>
      <c r="P2484">
        <f t="shared" si="241"/>
        <v>2100.9710439404557</v>
      </c>
      <c r="Q2484">
        <f t="shared" si="239"/>
        <v>2100</v>
      </c>
      <c r="R2484" s="25">
        <f t="shared" si="237"/>
        <v>0</v>
      </c>
      <c r="S2484" s="25">
        <f t="shared" si="238"/>
        <v>0</v>
      </c>
      <c r="W2484">
        <f>IF(AND(P2484&gt;='World Hubbert'!$N$9,P2483&lt;'World Hubbert'!$N$9),'Data 1'!M2484,0)</f>
        <v>0</v>
      </c>
      <c r="X2484">
        <f>IF(AND(P2484&gt;='World Hubbert'!$P$9,P2483&lt;'World Hubbert'!$P$9),'Data 1'!M2484,0)</f>
        <v>0</v>
      </c>
    </row>
    <row r="2485" spans="13:24">
      <c r="M2485">
        <f t="shared" si="236"/>
        <v>2482</v>
      </c>
      <c r="N2485">
        <f>MAX('World Hubbert'!$N$17*(1-(M2485/'World Hubbert'!$N$18))*M2485,0)</f>
        <v>0</v>
      </c>
      <c r="O2485">
        <f t="shared" si="240"/>
        <v>0</v>
      </c>
      <c r="P2485">
        <f t="shared" si="241"/>
        <v>2100.9710439404557</v>
      </c>
      <c r="Q2485">
        <f t="shared" si="239"/>
        <v>2100</v>
      </c>
      <c r="R2485" s="25">
        <f t="shared" si="237"/>
        <v>0</v>
      </c>
      <c r="S2485" s="25">
        <f t="shared" si="238"/>
        <v>0</v>
      </c>
      <c r="W2485">
        <f>IF(AND(P2485&gt;='World Hubbert'!$N$9,P2484&lt;'World Hubbert'!$N$9),'Data 1'!M2485,0)</f>
        <v>0</v>
      </c>
      <c r="X2485">
        <f>IF(AND(P2485&gt;='World Hubbert'!$P$9,P2484&lt;'World Hubbert'!$P$9),'Data 1'!M2485,0)</f>
        <v>0</v>
      </c>
    </row>
    <row r="2486" spans="13:24">
      <c r="M2486">
        <f t="shared" si="236"/>
        <v>2483</v>
      </c>
      <c r="N2486">
        <f>MAX('World Hubbert'!$N$17*(1-(M2486/'World Hubbert'!$N$18))*M2486,0)</f>
        <v>0</v>
      </c>
      <c r="O2486">
        <f t="shared" si="240"/>
        <v>0</v>
      </c>
      <c r="P2486">
        <f t="shared" si="241"/>
        <v>2100.9710439404557</v>
      </c>
      <c r="Q2486">
        <f t="shared" si="239"/>
        <v>2100</v>
      </c>
      <c r="R2486" s="25">
        <f t="shared" si="237"/>
        <v>0</v>
      </c>
      <c r="S2486" s="25">
        <f t="shared" si="238"/>
        <v>0</v>
      </c>
      <c r="W2486">
        <f>IF(AND(P2486&gt;='World Hubbert'!$N$9,P2485&lt;'World Hubbert'!$N$9),'Data 1'!M2486,0)</f>
        <v>0</v>
      </c>
      <c r="X2486">
        <f>IF(AND(P2486&gt;='World Hubbert'!$P$9,P2485&lt;'World Hubbert'!$P$9),'Data 1'!M2486,0)</f>
        <v>0</v>
      </c>
    </row>
    <row r="2487" spans="13:24">
      <c r="M2487">
        <f t="shared" ref="M2487:M2550" si="242">M2486+1</f>
        <v>2484</v>
      </c>
      <c r="N2487">
        <f>MAX('World Hubbert'!$N$17*(1-(M2487/'World Hubbert'!$N$18))*M2487,0)</f>
        <v>0</v>
      </c>
      <c r="O2487">
        <f t="shared" si="240"/>
        <v>0</v>
      </c>
      <c r="P2487">
        <f t="shared" si="241"/>
        <v>2100.9710439404557</v>
      </c>
      <c r="Q2487">
        <f t="shared" si="239"/>
        <v>2100</v>
      </c>
      <c r="R2487" s="25">
        <f t="shared" ref="R2487:R2550" si="243">IF(N2487&gt;0,N2487*1000,0)</f>
        <v>0</v>
      </c>
      <c r="S2487" s="25">
        <f t="shared" ref="S2487:S2550" si="244">IF(R2487=$T$6,Q2487,0)</f>
        <v>0</v>
      </c>
      <c r="W2487">
        <f>IF(AND(P2487&gt;='World Hubbert'!$N$9,P2486&lt;'World Hubbert'!$N$9),'Data 1'!M2487,0)</f>
        <v>0</v>
      </c>
      <c r="X2487">
        <f>IF(AND(P2487&gt;='World Hubbert'!$P$9,P2486&lt;'World Hubbert'!$P$9),'Data 1'!M2487,0)</f>
        <v>0</v>
      </c>
    </row>
    <row r="2488" spans="13:24">
      <c r="M2488">
        <f t="shared" si="242"/>
        <v>2485</v>
      </c>
      <c r="N2488">
        <f>MAX('World Hubbert'!$N$17*(1-(M2488/'World Hubbert'!$N$18))*M2488,0)</f>
        <v>0</v>
      </c>
      <c r="O2488">
        <f t="shared" si="240"/>
        <v>0</v>
      </c>
      <c r="P2488">
        <f t="shared" si="241"/>
        <v>2100.9710439404557</v>
      </c>
      <c r="Q2488">
        <f t="shared" si="239"/>
        <v>2100</v>
      </c>
      <c r="R2488" s="25">
        <f t="shared" si="243"/>
        <v>0</v>
      </c>
      <c r="S2488" s="25">
        <f t="shared" si="244"/>
        <v>0</v>
      </c>
      <c r="W2488">
        <f>IF(AND(P2488&gt;='World Hubbert'!$N$9,P2487&lt;'World Hubbert'!$N$9),'Data 1'!M2488,0)</f>
        <v>0</v>
      </c>
      <c r="X2488">
        <f>IF(AND(P2488&gt;='World Hubbert'!$P$9,P2487&lt;'World Hubbert'!$P$9),'Data 1'!M2488,0)</f>
        <v>0</v>
      </c>
    </row>
    <row r="2489" spans="13:24">
      <c r="M2489">
        <f t="shared" si="242"/>
        <v>2486</v>
      </c>
      <c r="N2489">
        <f>MAX('World Hubbert'!$N$17*(1-(M2489/'World Hubbert'!$N$18))*M2489,0)</f>
        <v>0</v>
      </c>
      <c r="O2489">
        <f t="shared" si="240"/>
        <v>0</v>
      </c>
      <c r="P2489">
        <f t="shared" si="241"/>
        <v>2100.9710439404557</v>
      </c>
      <c r="Q2489">
        <f t="shared" si="239"/>
        <v>2100</v>
      </c>
      <c r="R2489" s="25">
        <f t="shared" si="243"/>
        <v>0</v>
      </c>
      <c r="S2489" s="25">
        <f t="shared" si="244"/>
        <v>0</v>
      </c>
      <c r="W2489">
        <f>IF(AND(P2489&gt;='World Hubbert'!$N$9,P2488&lt;'World Hubbert'!$N$9),'Data 1'!M2489,0)</f>
        <v>0</v>
      </c>
      <c r="X2489">
        <f>IF(AND(P2489&gt;='World Hubbert'!$P$9,P2488&lt;'World Hubbert'!$P$9),'Data 1'!M2489,0)</f>
        <v>0</v>
      </c>
    </row>
    <row r="2490" spans="13:24">
      <c r="M2490">
        <f t="shared" si="242"/>
        <v>2487</v>
      </c>
      <c r="N2490">
        <f>MAX('World Hubbert'!$N$17*(1-(M2490/'World Hubbert'!$N$18))*M2490,0)</f>
        <v>0</v>
      </c>
      <c r="O2490">
        <f t="shared" si="240"/>
        <v>0</v>
      </c>
      <c r="P2490">
        <f t="shared" si="241"/>
        <v>2100.9710439404557</v>
      </c>
      <c r="Q2490">
        <f t="shared" si="239"/>
        <v>2100</v>
      </c>
      <c r="R2490" s="25">
        <f t="shared" si="243"/>
        <v>0</v>
      </c>
      <c r="S2490" s="25">
        <f t="shared" si="244"/>
        <v>0</v>
      </c>
      <c r="W2490">
        <f>IF(AND(P2490&gt;='World Hubbert'!$N$9,P2489&lt;'World Hubbert'!$N$9),'Data 1'!M2490,0)</f>
        <v>0</v>
      </c>
      <c r="X2490">
        <f>IF(AND(P2490&gt;='World Hubbert'!$P$9,P2489&lt;'World Hubbert'!$P$9),'Data 1'!M2490,0)</f>
        <v>0</v>
      </c>
    </row>
    <row r="2491" spans="13:24">
      <c r="M2491">
        <f t="shared" si="242"/>
        <v>2488</v>
      </c>
      <c r="N2491">
        <f>MAX('World Hubbert'!$N$17*(1-(M2491/'World Hubbert'!$N$18))*M2491,0)</f>
        <v>0</v>
      </c>
      <c r="O2491">
        <f t="shared" si="240"/>
        <v>0</v>
      </c>
      <c r="P2491">
        <f t="shared" si="241"/>
        <v>2100.9710439404557</v>
      </c>
      <c r="Q2491">
        <f t="shared" si="239"/>
        <v>2100</v>
      </c>
      <c r="R2491" s="25">
        <f t="shared" si="243"/>
        <v>0</v>
      </c>
      <c r="S2491" s="25">
        <f t="shared" si="244"/>
        <v>0</v>
      </c>
      <c r="W2491">
        <f>IF(AND(P2491&gt;='World Hubbert'!$N$9,P2490&lt;'World Hubbert'!$N$9),'Data 1'!M2491,0)</f>
        <v>0</v>
      </c>
      <c r="X2491">
        <f>IF(AND(P2491&gt;='World Hubbert'!$P$9,P2490&lt;'World Hubbert'!$P$9),'Data 1'!M2491,0)</f>
        <v>0</v>
      </c>
    </row>
    <row r="2492" spans="13:24">
      <c r="M2492">
        <f t="shared" si="242"/>
        <v>2489</v>
      </c>
      <c r="N2492">
        <f>MAX('World Hubbert'!$N$17*(1-(M2492/'World Hubbert'!$N$18))*M2492,0)</f>
        <v>0</v>
      </c>
      <c r="O2492">
        <f t="shared" si="240"/>
        <v>0</v>
      </c>
      <c r="P2492">
        <f t="shared" si="241"/>
        <v>2100.9710439404557</v>
      </c>
      <c r="Q2492">
        <f t="shared" si="239"/>
        <v>2100</v>
      </c>
      <c r="R2492" s="25">
        <f t="shared" si="243"/>
        <v>0</v>
      </c>
      <c r="S2492" s="25">
        <f t="shared" si="244"/>
        <v>0</v>
      </c>
      <c r="W2492">
        <f>IF(AND(P2492&gt;='World Hubbert'!$N$9,P2491&lt;'World Hubbert'!$N$9),'Data 1'!M2492,0)</f>
        <v>0</v>
      </c>
      <c r="X2492">
        <f>IF(AND(P2492&gt;='World Hubbert'!$P$9,P2491&lt;'World Hubbert'!$P$9),'Data 1'!M2492,0)</f>
        <v>0</v>
      </c>
    </row>
    <row r="2493" spans="13:24">
      <c r="M2493">
        <f t="shared" si="242"/>
        <v>2490</v>
      </c>
      <c r="N2493">
        <f>MAX('World Hubbert'!$N$17*(1-(M2493/'World Hubbert'!$N$18))*M2493,0)</f>
        <v>0</v>
      </c>
      <c r="O2493">
        <f t="shared" si="240"/>
        <v>0</v>
      </c>
      <c r="P2493">
        <f t="shared" si="241"/>
        <v>2100.9710439404557</v>
      </c>
      <c r="Q2493">
        <f t="shared" si="239"/>
        <v>2100</v>
      </c>
      <c r="R2493" s="25">
        <f t="shared" si="243"/>
        <v>0</v>
      </c>
      <c r="S2493" s="25">
        <f t="shared" si="244"/>
        <v>0</v>
      </c>
      <c r="W2493">
        <f>IF(AND(P2493&gt;='World Hubbert'!$N$9,P2492&lt;'World Hubbert'!$N$9),'Data 1'!M2493,0)</f>
        <v>0</v>
      </c>
      <c r="X2493">
        <f>IF(AND(P2493&gt;='World Hubbert'!$P$9,P2492&lt;'World Hubbert'!$P$9),'Data 1'!M2493,0)</f>
        <v>0</v>
      </c>
    </row>
    <row r="2494" spans="13:24">
      <c r="M2494">
        <f t="shared" si="242"/>
        <v>2491</v>
      </c>
      <c r="N2494">
        <f>MAX('World Hubbert'!$N$17*(1-(M2494/'World Hubbert'!$N$18))*M2494,0)</f>
        <v>0</v>
      </c>
      <c r="O2494">
        <f t="shared" si="240"/>
        <v>0</v>
      </c>
      <c r="P2494">
        <f t="shared" si="241"/>
        <v>2100.9710439404557</v>
      </c>
      <c r="Q2494">
        <f t="shared" si="239"/>
        <v>2100</v>
      </c>
      <c r="R2494" s="25">
        <f t="shared" si="243"/>
        <v>0</v>
      </c>
      <c r="S2494" s="25">
        <f t="shared" si="244"/>
        <v>0</v>
      </c>
      <c r="W2494">
        <f>IF(AND(P2494&gt;='World Hubbert'!$N$9,P2493&lt;'World Hubbert'!$N$9),'Data 1'!M2494,0)</f>
        <v>0</v>
      </c>
      <c r="X2494">
        <f>IF(AND(P2494&gt;='World Hubbert'!$P$9,P2493&lt;'World Hubbert'!$P$9),'Data 1'!M2494,0)</f>
        <v>0</v>
      </c>
    </row>
    <row r="2495" spans="13:24">
      <c r="M2495">
        <f t="shared" si="242"/>
        <v>2492</v>
      </c>
      <c r="N2495">
        <f>MAX('World Hubbert'!$N$17*(1-(M2495/'World Hubbert'!$N$18))*M2495,0)</f>
        <v>0</v>
      </c>
      <c r="O2495">
        <f t="shared" si="240"/>
        <v>0</v>
      </c>
      <c r="P2495">
        <f t="shared" si="241"/>
        <v>2100.9710439404557</v>
      </c>
      <c r="Q2495">
        <f t="shared" si="239"/>
        <v>2100</v>
      </c>
      <c r="R2495" s="25">
        <f t="shared" si="243"/>
        <v>0</v>
      </c>
      <c r="S2495" s="25">
        <f t="shared" si="244"/>
        <v>0</v>
      </c>
      <c r="W2495">
        <f>IF(AND(P2495&gt;='World Hubbert'!$N$9,P2494&lt;'World Hubbert'!$N$9),'Data 1'!M2495,0)</f>
        <v>0</v>
      </c>
      <c r="X2495">
        <f>IF(AND(P2495&gt;='World Hubbert'!$P$9,P2494&lt;'World Hubbert'!$P$9),'Data 1'!M2495,0)</f>
        <v>0</v>
      </c>
    </row>
    <row r="2496" spans="13:24">
      <c r="M2496">
        <f t="shared" si="242"/>
        <v>2493</v>
      </c>
      <c r="N2496">
        <f>MAX('World Hubbert'!$N$17*(1-(M2496/'World Hubbert'!$N$18))*M2496,0)</f>
        <v>0</v>
      </c>
      <c r="O2496">
        <f t="shared" si="240"/>
        <v>0</v>
      </c>
      <c r="P2496">
        <f t="shared" si="241"/>
        <v>2100.9710439404557</v>
      </c>
      <c r="Q2496">
        <f t="shared" si="239"/>
        <v>2100</v>
      </c>
      <c r="R2496" s="25">
        <f t="shared" si="243"/>
        <v>0</v>
      </c>
      <c r="S2496" s="25">
        <f t="shared" si="244"/>
        <v>0</v>
      </c>
      <c r="W2496">
        <f>IF(AND(P2496&gt;='World Hubbert'!$N$9,P2495&lt;'World Hubbert'!$N$9),'Data 1'!M2496,0)</f>
        <v>0</v>
      </c>
      <c r="X2496">
        <f>IF(AND(P2496&gt;='World Hubbert'!$P$9,P2495&lt;'World Hubbert'!$P$9),'Data 1'!M2496,0)</f>
        <v>0</v>
      </c>
    </row>
    <row r="2497" spans="13:24">
      <c r="M2497">
        <f t="shared" si="242"/>
        <v>2494</v>
      </c>
      <c r="N2497">
        <f>MAX('World Hubbert'!$N$17*(1-(M2497/'World Hubbert'!$N$18))*M2497,0)</f>
        <v>0</v>
      </c>
      <c r="O2497">
        <f t="shared" si="240"/>
        <v>0</v>
      </c>
      <c r="P2497">
        <f t="shared" si="241"/>
        <v>2100.9710439404557</v>
      </c>
      <c r="Q2497">
        <f t="shared" si="239"/>
        <v>2100</v>
      </c>
      <c r="R2497" s="25">
        <f t="shared" si="243"/>
        <v>0</v>
      </c>
      <c r="S2497" s="25">
        <f t="shared" si="244"/>
        <v>0</v>
      </c>
      <c r="W2497">
        <f>IF(AND(P2497&gt;='World Hubbert'!$N$9,P2496&lt;'World Hubbert'!$N$9),'Data 1'!M2497,0)</f>
        <v>0</v>
      </c>
      <c r="X2497">
        <f>IF(AND(P2497&gt;='World Hubbert'!$P$9,P2496&lt;'World Hubbert'!$P$9),'Data 1'!M2497,0)</f>
        <v>0</v>
      </c>
    </row>
    <row r="2498" spans="13:24">
      <c r="M2498">
        <f t="shared" si="242"/>
        <v>2495</v>
      </c>
      <c r="N2498">
        <f>MAX('World Hubbert'!$N$17*(1-(M2498/'World Hubbert'!$N$18))*M2498,0)</f>
        <v>0</v>
      </c>
      <c r="O2498">
        <f t="shared" si="240"/>
        <v>0</v>
      </c>
      <c r="P2498">
        <f t="shared" si="241"/>
        <v>2100.9710439404557</v>
      </c>
      <c r="Q2498">
        <f t="shared" si="239"/>
        <v>2100</v>
      </c>
      <c r="R2498" s="25">
        <f t="shared" si="243"/>
        <v>0</v>
      </c>
      <c r="S2498" s="25">
        <f t="shared" si="244"/>
        <v>0</v>
      </c>
      <c r="W2498">
        <f>IF(AND(P2498&gt;='World Hubbert'!$N$9,P2497&lt;'World Hubbert'!$N$9),'Data 1'!M2498,0)</f>
        <v>0</v>
      </c>
      <c r="X2498">
        <f>IF(AND(P2498&gt;='World Hubbert'!$P$9,P2497&lt;'World Hubbert'!$P$9),'Data 1'!M2498,0)</f>
        <v>0</v>
      </c>
    </row>
    <row r="2499" spans="13:24">
      <c r="M2499">
        <f t="shared" si="242"/>
        <v>2496</v>
      </c>
      <c r="N2499">
        <f>MAX('World Hubbert'!$N$17*(1-(M2499/'World Hubbert'!$N$18))*M2499,0)</f>
        <v>0</v>
      </c>
      <c r="O2499">
        <f t="shared" si="240"/>
        <v>0</v>
      </c>
      <c r="P2499">
        <f t="shared" si="241"/>
        <v>2100.9710439404557</v>
      </c>
      <c r="Q2499">
        <f t="shared" si="239"/>
        <v>2100</v>
      </c>
      <c r="R2499" s="25">
        <f t="shared" si="243"/>
        <v>0</v>
      </c>
      <c r="S2499" s="25">
        <f t="shared" si="244"/>
        <v>0</v>
      </c>
      <c r="W2499">
        <f>IF(AND(P2499&gt;='World Hubbert'!$N$9,P2498&lt;'World Hubbert'!$N$9),'Data 1'!M2499,0)</f>
        <v>0</v>
      </c>
      <c r="X2499">
        <f>IF(AND(P2499&gt;='World Hubbert'!$P$9,P2498&lt;'World Hubbert'!$P$9),'Data 1'!M2499,0)</f>
        <v>0</v>
      </c>
    </row>
    <row r="2500" spans="13:24">
      <c r="M2500">
        <f t="shared" si="242"/>
        <v>2497</v>
      </c>
      <c r="N2500">
        <f>MAX('World Hubbert'!$N$17*(1-(M2500/'World Hubbert'!$N$18))*M2500,0)</f>
        <v>0</v>
      </c>
      <c r="O2500">
        <f t="shared" si="240"/>
        <v>0</v>
      </c>
      <c r="P2500">
        <f t="shared" si="241"/>
        <v>2100.9710439404557</v>
      </c>
      <c r="Q2500">
        <f t="shared" si="239"/>
        <v>2100</v>
      </c>
      <c r="R2500" s="25">
        <f t="shared" si="243"/>
        <v>0</v>
      </c>
      <c r="S2500" s="25">
        <f t="shared" si="244"/>
        <v>0</v>
      </c>
      <c r="W2500">
        <f>IF(AND(P2500&gt;='World Hubbert'!$N$9,P2499&lt;'World Hubbert'!$N$9),'Data 1'!M2500,0)</f>
        <v>0</v>
      </c>
      <c r="X2500">
        <f>IF(AND(P2500&gt;='World Hubbert'!$P$9,P2499&lt;'World Hubbert'!$P$9),'Data 1'!M2500,0)</f>
        <v>0</v>
      </c>
    </row>
    <row r="2501" spans="13:24">
      <c r="M2501">
        <f t="shared" si="242"/>
        <v>2498</v>
      </c>
      <c r="N2501">
        <f>MAX('World Hubbert'!$N$17*(1-(M2501/'World Hubbert'!$N$18))*M2501,0)</f>
        <v>0</v>
      </c>
      <c r="O2501">
        <f t="shared" si="240"/>
        <v>0</v>
      </c>
      <c r="P2501">
        <f t="shared" si="241"/>
        <v>2100.9710439404557</v>
      </c>
      <c r="Q2501">
        <f t="shared" ref="Q2501:Q2564" si="245">INT(P2501)</f>
        <v>2100</v>
      </c>
      <c r="R2501" s="25">
        <f t="shared" si="243"/>
        <v>0</v>
      </c>
      <c r="S2501" s="25">
        <f t="shared" si="244"/>
        <v>0</v>
      </c>
      <c r="W2501">
        <f>IF(AND(P2501&gt;='World Hubbert'!$N$9,P2500&lt;'World Hubbert'!$N$9),'Data 1'!M2501,0)</f>
        <v>0</v>
      </c>
      <c r="X2501">
        <f>IF(AND(P2501&gt;='World Hubbert'!$P$9,P2500&lt;'World Hubbert'!$P$9),'Data 1'!M2501,0)</f>
        <v>0</v>
      </c>
    </row>
    <row r="2502" spans="13:24">
      <c r="M2502">
        <f t="shared" si="242"/>
        <v>2499</v>
      </c>
      <c r="N2502">
        <f>MAX('World Hubbert'!$N$17*(1-(M2502/'World Hubbert'!$N$18))*M2502,0)</f>
        <v>0</v>
      </c>
      <c r="O2502">
        <f t="shared" si="240"/>
        <v>0</v>
      </c>
      <c r="P2502">
        <f t="shared" si="241"/>
        <v>2100.9710439404557</v>
      </c>
      <c r="Q2502">
        <f t="shared" si="245"/>
        <v>2100</v>
      </c>
      <c r="R2502" s="25">
        <f t="shared" si="243"/>
        <v>0</v>
      </c>
      <c r="S2502" s="25">
        <f t="shared" si="244"/>
        <v>0</v>
      </c>
      <c r="W2502">
        <f>IF(AND(P2502&gt;='World Hubbert'!$N$9,P2501&lt;'World Hubbert'!$N$9),'Data 1'!M2502,0)</f>
        <v>0</v>
      </c>
      <c r="X2502">
        <f>IF(AND(P2502&gt;='World Hubbert'!$P$9,P2501&lt;'World Hubbert'!$P$9),'Data 1'!M2502,0)</f>
        <v>0</v>
      </c>
    </row>
    <row r="2503" spans="13:24">
      <c r="M2503">
        <f t="shared" si="242"/>
        <v>2500</v>
      </c>
      <c r="N2503">
        <f>MAX('World Hubbert'!$N$17*(1-(M2503/'World Hubbert'!$N$18))*M2503,0)</f>
        <v>0</v>
      </c>
      <c r="O2503">
        <f t="shared" si="240"/>
        <v>0</v>
      </c>
      <c r="P2503">
        <f t="shared" si="241"/>
        <v>2100.9710439404557</v>
      </c>
      <c r="Q2503">
        <f t="shared" si="245"/>
        <v>2100</v>
      </c>
      <c r="R2503" s="25">
        <f t="shared" si="243"/>
        <v>0</v>
      </c>
      <c r="S2503" s="25">
        <f t="shared" si="244"/>
        <v>0</v>
      </c>
      <c r="W2503">
        <f>IF(AND(P2503&gt;='World Hubbert'!$N$9,P2502&lt;'World Hubbert'!$N$9),'Data 1'!M2503,0)</f>
        <v>0</v>
      </c>
      <c r="X2503">
        <f>IF(AND(P2503&gt;='World Hubbert'!$P$9,P2502&lt;'World Hubbert'!$P$9),'Data 1'!M2503,0)</f>
        <v>0</v>
      </c>
    </row>
    <row r="2504" spans="13:24">
      <c r="M2504">
        <f t="shared" si="242"/>
        <v>2501</v>
      </c>
      <c r="N2504">
        <f>MAX('World Hubbert'!$N$17*(1-(M2504/'World Hubbert'!$N$18))*M2504,0)</f>
        <v>0</v>
      </c>
      <c r="O2504">
        <f t="shared" si="240"/>
        <v>0</v>
      </c>
      <c r="P2504">
        <f t="shared" si="241"/>
        <v>2100.9710439404557</v>
      </c>
      <c r="Q2504">
        <f t="shared" si="245"/>
        <v>2100</v>
      </c>
      <c r="R2504" s="25">
        <f t="shared" si="243"/>
        <v>0</v>
      </c>
      <c r="S2504" s="25">
        <f t="shared" si="244"/>
        <v>0</v>
      </c>
      <c r="W2504">
        <f>IF(AND(P2504&gt;='World Hubbert'!$N$9,P2503&lt;'World Hubbert'!$N$9),'Data 1'!M2504,0)</f>
        <v>0</v>
      </c>
      <c r="X2504">
        <f>IF(AND(P2504&gt;='World Hubbert'!$P$9,P2503&lt;'World Hubbert'!$P$9),'Data 1'!M2504,0)</f>
        <v>0</v>
      </c>
    </row>
    <row r="2505" spans="13:24">
      <c r="M2505">
        <f t="shared" si="242"/>
        <v>2502</v>
      </c>
      <c r="N2505">
        <f>MAX('World Hubbert'!$N$17*(1-(M2505/'World Hubbert'!$N$18))*M2505,0)</f>
        <v>0</v>
      </c>
      <c r="O2505">
        <f t="shared" si="240"/>
        <v>0</v>
      </c>
      <c r="P2505">
        <f t="shared" si="241"/>
        <v>2100.9710439404557</v>
      </c>
      <c r="Q2505">
        <f t="shared" si="245"/>
        <v>2100</v>
      </c>
      <c r="R2505" s="25">
        <f t="shared" si="243"/>
        <v>0</v>
      </c>
      <c r="S2505" s="25">
        <f t="shared" si="244"/>
        <v>0</v>
      </c>
      <c r="W2505">
        <f>IF(AND(P2505&gt;='World Hubbert'!$N$9,P2504&lt;'World Hubbert'!$N$9),'Data 1'!M2505,0)</f>
        <v>0</v>
      </c>
      <c r="X2505">
        <f>IF(AND(P2505&gt;='World Hubbert'!$P$9,P2504&lt;'World Hubbert'!$P$9),'Data 1'!M2505,0)</f>
        <v>0</v>
      </c>
    </row>
    <row r="2506" spans="13:24">
      <c r="M2506">
        <f t="shared" si="242"/>
        <v>2503</v>
      </c>
      <c r="N2506">
        <f>MAX('World Hubbert'!$N$17*(1-(M2506/'World Hubbert'!$N$18))*M2506,0)</f>
        <v>0</v>
      </c>
      <c r="O2506">
        <f t="shared" si="240"/>
        <v>0</v>
      </c>
      <c r="P2506">
        <f t="shared" si="241"/>
        <v>2100.9710439404557</v>
      </c>
      <c r="Q2506">
        <f t="shared" si="245"/>
        <v>2100</v>
      </c>
      <c r="R2506" s="25">
        <f t="shared" si="243"/>
        <v>0</v>
      </c>
      <c r="S2506" s="25">
        <f t="shared" si="244"/>
        <v>0</v>
      </c>
      <c r="W2506">
        <f>IF(AND(P2506&gt;='World Hubbert'!$N$9,P2505&lt;'World Hubbert'!$N$9),'Data 1'!M2506,0)</f>
        <v>0</v>
      </c>
      <c r="X2506">
        <f>IF(AND(P2506&gt;='World Hubbert'!$P$9,P2505&lt;'World Hubbert'!$P$9),'Data 1'!M2506,0)</f>
        <v>0</v>
      </c>
    </row>
    <row r="2507" spans="13:24">
      <c r="M2507">
        <f t="shared" si="242"/>
        <v>2504</v>
      </c>
      <c r="N2507">
        <f>MAX('World Hubbert'!$N$17*(1-(M2507/'World Hubbert'!$N$18))*M2507,0)</f>
        <v>0</v>
      </c>
      <c r="O2507">
        <f t="shared" si="240"/>
        <v>0</v>
      </c>
      <c r="P2507">
        <f t="shared" si="241"/>
        <v>2100.9710439404557</v>
      </c>
      <c r="Q2507">
        <f t="shared" si="245"/>
        <v>2100</v>
      </c>
      <c r="R2507" s="25">
        <f t="shared" si="243"/>
        <v>0</v>
      </c>
      <c r="S2507" s="25">
        <f t="shared" si="244"/>
        <v>0</v>
      </c>
      <c r="W2507">
        <f>IF(AND(P2507&gt;='World Hubbert'!$N$9,P2506&lt;'World Hubbert'!$N$9),'Data 1'!M2507,0)</f>
        <v>0</v>
      </c>
      <c r="X2507">
        <f>IF(AND(P2507&gt;='World Hubbert'!$P$9,P2506&lt;'World Hubbert'!$P$9),'Data 1'!M2507,0)</f>
        <v>0</v>
      </c>
    </row>
    <row r="2508" spans="13:24">
      <c r="M2508">
        <f t="shared" si="242"/>
        <v>2505</v>
      </c>
      <c r="N2508">
        <f>MAX('World Hubbert'!$N$17*(1-(M2508/'World Hubbert'!$N$18))*M2508,0)</f>
        <v>0</v>
      </c>
      <c r="O2508">
        <f t="shared" si="240"/>
        <v>0</v>
      </c>
      <c r="P2508">
        <f t="shared" si="241"/>
        <v>2100.9710439404557</v>
      </c>
      <c r="Q2508">
        <f t="shared" si="245"/>
        <v>2100</v>
      </c>
      <c r="R2508" s="25">
        <f t="shared" si="243"/>
        <v>0</v>
      </c>
      <c r="S2508" s="25">
        <f t="shared" si="244"/>
        <v>0</v>
      </c>
      <c r="W2508">
        <f>IF(AND(P2508&gt;='World Hubbert'!$N$9,P2507&lt;'World Hubbert'!$N$9),'Data 1'!M2508,0)</f>
        <v>0</v>
      </c>
      <c r="X2508">
        <f>IF(AND(P2508&gt;='World Hubbert'!$P$9,P2507&lt;'World Hubbert'!$P$9),'Data 1'!M2508,0)</f>
        <v>0</v>
      </c>
    </row>
    <row r="2509" spans="13:24">
      <c r="M2509">
        <f t="shared" si="242"/>
        <v>2506</v>
      </c>
      <c r="N2509">
        <f>MAX('World Hubbert'!$N$17*(1-(M2509/'World Hubbert'!$N$18))*M2509,0)</f>
        <v>0</v>
      </c>
      <c r="O2509">
        <f t="shared" si="240"/>
        <v>0</v>
      </c>
      <c r="P2509">
        <f t="shared" si="241"/>
        <v>2100.9710439404557</v>
      </c>
      <c r="Q2509">
        <f t="shared" si="245"/>
        <v>2100</v>
      </c>
      <c r="R2509" s="25">
        <f t="shared" si="243"/>
        <v>0</v>
      </c>
      <c r="S2509" s="25">
        <f t="shared" si="244"/>
        <v>0</v>
      </c>
      <c r="W2509">
        <f>IF(AND(P2509&gt;='World Hubbert'!$N$9,P2508&lt;'World Hubbert'!$N$9),'Data 1'!M2509,0)</f>
        <v>0</v>
      </c>
      <c r="X2509">
        <f>IF(AND(P2509&gt;='World Hubbert'!$P$9,P2508&lt;'World Hubbert'!$P$9),'Data 1'!M2509,0)</f>
        <v>0</v>
      </c>
    </row>
    <row r="2510" spans="13:24">
      <c r="M2510">
        <f t="shared" si="242"/>
        <v>2507</v>
      </c>
      <c r="N2510">
        <f>MAX('World Hubbert'!$N$17*(1-(M2510/'World Hubbert'!$N$18))*M2510,0)</f>
        <v>0</v>
      </c>
      <c r="O2510">
        <f t="shared" si="240"/>
        <v>0</v>
      </c>
      <c r="P2510">
        <f t="shared" si="241"/>
        <v>2100.9710439404557</v>
      </c>
      <c r="Q2510">
        <f t="shared" si="245"/>
        <v>2100</v>
      </c>
      <c r="R2510" s="25">
        <f t="shared" si="243"/>
        <v>0</v>
      </c>
      <c r="S2510" s="25">
        <f t="shared" si="244"/>
        <v>0</v>
      </c>
      <c r="W2510">
        <f>IF(AND(P2510&gt;='World Hubbert'!$N$9,P2509&lt;'World Hubbert'!$N$9),'Data 1'!M2510,0)</f>
        <v>0</v>
      </c>
      <c r="X2510">
        <f>IF(AND(P2510&gt;='World Hubbert'!$P$9,P2509&lt;'World Hubbert'!$P$9),'Data 1'!M2510,0)</f>
        <v>0</v>
      </c>
    </row>
    <row r="2511" spans="13:24">
      <c r="M2511">
        <f t="shared" si="242"/>
        <v>2508</v>
      </c>
      <c r="N2511">
        <f>MAX('World Hubbert'!$N$17*(1-(M2511/'World Hubbert'!$N$18))*M2511,0)</f>
        <v>0</v>
      </c>
      <c r="O2511">
        <f t="shared" si="240"/>
        <v>0</v>
      </c>
      <c r="P2511">
        <f t="shared" si="241"/>
        <v>2100.9710439404557</v>
      </c>
      <c r="Q2511">
        <f t="shared" si="245"/>
        <v>2100</v>
      </c>
      <c r="R2511" s="25">
        <f t="shared" si="243"/>
        <v>0</v>
      </c>
      <c r="S2511" s="25">
        <f t="shared" si="244"/>
        <v>0</v>
      </c>
      <c r="W2511">
        <f>IF(AND(P2511&gt;='World Hubbert'!$N$9,P2510&lt;'World Hubbert'!$N$9),'Data 1'!M2511,0)</f>
        <v>0</v>
      </c>
      <c r="X2511">
        <f>IF(AND(P2511&gt;='World Hubbert'!$P$9,P2510&lt;'World Hubbert'!$P$9),'Data 1'!M2511,0)</f>
        <v>0</v>
      </c>
    </row>
    <row r="2512" spans="13:24">
      <c r="M2512">
        <f t="shared" si="242"/>
        <v>2509</v>
      </c>
      <c r="N2512">
        <f>MAX('World Hubbert'!$N$17*(1-(M2512/'World Hubbert'!$N$18))*M2512,0)</f>
        <v>0</v>
      </c>
      <c r="O2512">
        <f t="shared" si="240"/>
        <v>0</v>
      </c>
      <c r="P2512">
        <f t="shared" si="241"/>
        <v>2100.9710439404557</v>
      </c>
      <c r="Q2512">
        <f t="shared" si="245"/>
        <v>2100</v>
      </c>
      <c r="R2512" s="25">
        <f t="shared" si="243"/>
        <v>0</v>
      </c>
      <c r="S2512" s="25">
        <f t="shared" si="244"/>
        <v>0</v>
      </c>
      <c r="W2512">
        <f>IF(AND(P2512&gt;='World Hubbert'!$N$9,P2511&lt;'World Hubbert'!$N$9),'Data 1'!M2512,0)</f>
        <v>0</v>
      </c>
      <c r="X2512">
        <f>IF(AND(P2512&gt;='World Hubbert'!$P$9,P2511&lt;'World Hubbert'!$P$9),'Data 1'!M2512,0)</f>
        <v>0</v>
      </c>
    </row>
    <row r="2513" spans="13:24">
      <c r="M2513">
        <f t="shared" si="242"/>
        <v>2510</v>
      </c>
      <c r="N2513">
        <f>MAX('World Hubbert'!$N$17*(1-(M2513/'World Hubbert'!$N$18))*M2513,0)</f>
        <v>0</v>
      </c>
      <c r="O2513">
        <f t="shared" si="240"/>
        <v>0</v>
      </c>
      <c r="P2513">
        <f t="shared" si="241"/>
        <v>2100.9710439404557</v>
      </c>
      <c r="Q2513">
        <f t="shared" si="245"/>
        <v>2100</v>
      </c>
      <c r="R2513" s="25">
        <f t="shared" si="243"/>
        <v>0</v>
      </c>
      <c r="S2513" s="25">
        <f t="shared" si="244"/>
        <v>0</v>
      </c>
      <c r="W2513">
        <f>IF(AND(P2513&gt;='World Hubbert'!$N$9,P2512&lt;'World Hubbert'!$N$9),'Data 1'!M2513,0)</f>
        <v>0</v>
      </c>
      <c r="X2513">
        <f>IF(AND(P2513&gt;='World Hubbert'!$P$9,P2512&lt;'World Hubbert'!$P$9),'Data 1'!M2513,0)</f>
        <v>0</v>
      </c>
    </row>
    <row r="2514" spans="13:24">
      <c r="M2514">
        <f t="shared" si="242"/>
        <v>2511</v>
      </c>
      <c r="N2514">
        <f>MAX('World Hubbert'!$N$17*(1-(M2514/'World Hubbert'!$N$18))*M2514,0)</f>
        <v>0</v>
      </c>
      <c r="O2514">
        <f t="shared" si="240"/>
        <v>0</v>
      </c>
      <c r="P2514">
        <f t="shared" si="241"/>
        <v>2100.9710439404557</v>
      </c>
      <c r="Q2514">
        <f t="shared" si="245"/>
        <v>2100</v>
      </c>
      <c r="R2514" s="25">
        <f t="shared" si="243"/>
        <v>0</v>
      </c>
      <c r="S2514" s="25">
        <f t="shared" si="244"/>
        <v>0</v>
      </c>
      <c r="W2514">
        <f>IF(AND(P2514&gt;='World Hubbert'!$N$9,P2513&lt;'World Hubbert'!$N$9),'Data 1'!M2514,0)</f>
        <v>0</v>
      </c>
      <c r="X2514">
        <f>IF(AND(P2514&gt;='World Hubbert'!$P$9,P2513&lt;'World Hubbert'!$P$9),'Data 1'!M2514,0)</f>
        <v>0</v>
      </c>
    </row>
    <row r="2515" spans="13:24">
      <c r="M2515">
        <f t="shared" si="242"/>
        <v>2512</v>
      </c>
      <c r="N2515">
        <f>MAX('World Hubbert'!$N$17*(1-(M2515/'World Hubbert'!$N$18))*M2515,0)</f>
        <v>0</v>
      </c>
      <c r="O2515">
        <f t="shared" si="240"/>
        <v>0</v>
      </c>
      <c r="P2515">
        <f t="shared" si="241"/>
        <v>2100.9710439404557</v>
      </c>
      <c r="Q2515">
        <f t="shared" si="245"/>
        <v>2100</v>
      </c>
      <c r="R2515" s="25">
        <f t="shared" si="243"/>
        <v>0</v>
      </c>
      <c r="S2515" s="25">
        <f t="shared" si="244"/>
        <v>0</v>
      </c>
      <c r="W2515">
        <f>IF(AND(P2515&gt;='World Hubbert'!$N$9,P2514&lt;'World Hubbert'!$N$9),'Data 1'!M2515,0)</f>
        <v>0</v>
      </c>
      <c r="X2515">
        <f>IF(AND(P2515&gt;='World Hubbert'!$P$9,P2514&lt;'World Hubbert'!$P$9),'Data 1'!M2515,0)</f>
        <v>0</v>
      </c>
    </row>
    <row r="2516" spans="13:24">
      <c r="M2516">
        <f t="shared" si="242"/>
        <v>2513</v>
      </c>
      <c r="N2516">
        <f>MAX('World Hubbert'!$N$17*(1-(M2516/'World Hubbert'!$N$18))*M2516,0)</f>
        <v>0</v>
      </c>
      <c r="O2516">
        <f t="shared" si="240"/>
        <v>0</v>
      </c>
      <c r="P2516">
        <f t="shared" si="241"/>
        <v>2100.9710439404557</v>
      </c>
      <c r="Q2516">
        <f t="shared" si="245"/>
        <v>2100</v>
      </c>
      <c r="R2516" s="25">
        <f t="shared" si="243"/>
        <v>0</v>
      </c>
      <c r="S2516" s="25">
        <f t="shared" si="244"/>
        <v>0</v>
      </c>
      <c r="W2516">
        <f>IF(AND(P2516&gt;='World Hubbert'!$N$9,P2515&lt;'World Hubbert'!$N$9),'Data 1'!M2516,0)</f>
        <v>0</v>
      </c>
      <c r="X2516">
        <f>IF(AND(P2516&gt;='World Hubbert'!$P$9,P2515&lt;'World Hubbert'!$P$9),'Data 1'!M2516,0)</f>
        <v>0</v>
      </c>
    </row>
    <row r="2517" spans="13:24">
      <c r="M2517">
        <f t="shared" si="242"/>
        <v>2514</v>
      </c>
      <c r="N2517">
        <f>MAX('World Hubbert'!$N$17*(1-(M2517/'World Hubbert'!$N$18))*M2517,0)</f>
        <v>0</v>
      </c>
      <c r="O2517">
        <f t="shared" ref="O2517:O2580" si="246">IF(N2517&gt;0,1/N2517,0)</f>
        <v>0</v>
      </c>
      <c r="P2517">
        <f t="shared" ref="P2517:P2580" si="247">P2516+O2517</f>
        <v>2100.9710439404557</v>
      </c>
      <c r="Q2517">
        <f t="shared" si="245"/>
        <v>2100</v>
      </c>
      <c r="R2517" s="25">
        <f t="shared" si="243"/>
        <v>0</v>
      </c>
      <c r="S2517" s="25">
        <f t="shared" si="244"/>
        <v>0</v>
      </c>
      <c r="W2517">
        <f>IF(AND(P2517&gt;='World Hubbert'!$N$9,P2516&lt;'World Hubbert'!$N$9),'Data 1'!M2517,0)</f>
        <v>0</v>
      </c>
      <c r="X2517">
        <f>IF(AND(P2517&gt;='World Hubbert'!$P$9,P2516&lt;'World Hubbert'!$P$9),'Data 1'!M2517,0)</f>
        <v>0</v>
      </c>
    </row>
    <row r="2518" spans="13:24">
      <c r="M2518">
        <f t="shared" si="242"/>
        <v>2515</v>
      </c>
      <c r="N2518">
        <f>MAX('World Hubbert'!$N$17*(1-(M2518/'World Hubbert'!$N$18))*M2518,0)</f>
        <v>0</v>
      </c>
      <c r="O2518">
        <f t="shared" si="246"/>
        <v>0</v>
      </c>
      <c r="P2518">
        <f t="shared" si="247"/>
        <v>2100.9710439404557</v>
      </c>
      <c r="Q2518">
        <f t="shared" si="245"/>
        <v>2100</v>
      </c>
      <c r="R2518" s="25">
        <f t="shared" si="243"/>
        <v>0</v>
      </c>
      <c r="S2518" s="25">
        <f t="shared" si="244"/>
        <v>0</v>
      </c>
      <c r="W2518">
        <f>IF(AND(P2518&gt;='World Hubbert'!$N$9,P2517&lt;'World Hubbert'!$N$9),'Data 1'!M2518,0)</f>
        <v>0</v>
      </c>
      <c r="X2518">
        <f>IF(AND(P2518&gt;='World Hubbert'!$P$9,P2517&lt;'World Hubbert'!$P$9),'Data 1'!M2518,0)</f>
        <v>0</v>
      </c>
    </row>
    <row r="2519" spans="13:24">
      <c r="M2519">
        <f t="shared" si="242"/>
        <v>2516</v>
      </c>
      <c r="N2519">
        <f>MAX('World Hubbert'!$N$17*(1-(M2519/'World Hubbert'!$N$18))*M2519,0)</f>
        <v>0</v>
      </c>
      <c r="O2519">
        <f t="shared" si="246"/>
        <v>0</v>
      </c>
      <c r="P2519">
        <f t="shared" si="247"/>
        <v>2100.9710439404557</v>
      </c>
      <c r="Q2519">
        <f t="shared" si="245"/>
        <v>2100</v>
      </c>
      <c r="R2519" s="25">
        <f t="shared" si="243"/>
        <v>0</v>
      </c>
      <c r="S2519" s="25">
        <f t="shared" si="244"/>
        <v>0</v>
      </c>
      <c r="W2519">
        <f>IF(AND(P2519&gt;='World Hubbert'!$N$9,P2518&lt;'World Hubbert'!$N$9),'Data 1'!M2519,0)</f>
        <v>0</v>
      </c>
      <c r="X2519">
        <f>IF(AND(P2519&gt;='World Hubbert'!$P$9,P2518&lt;'World Hubbert'!$P$9),'Data 1'!M2519,0)</f>
        <v>0</v>
      </c>
    </row>
    <row r="2520" spans="13:24">
      <c r="M2520">
        <f t="shared" si="242"/>
        <v>2517</v>
      </c>
      <c r="N2520">
        <f>MAX('World Hubbert'!$N$17*(1-(M2520/'World Hubbert'!$N$18))*M2520,0)</f>
        <v>0</v>
      </c>
      <c r="O2520">
        <f t="shared" si="246"/>
        <v>0</v>
      </c>
      <c r="P2520">
        <f t="shared" si="247"/>
        <v>2100.9710439404557</v>
      </c>
      <c r="Q2520">
        <f t="shared" si="245"/>
        <v>2100</v>
      </c>
      <c r="R2520" s="25">
        <f t="shared" si="243"/>
        <v>0</v>
      </c>
      <c r="S2520" s="25">
        <f t="shared" si="244"/>
        <v>0</v>
      </c>
      <c r="W2520">
        <f>IF(AND(P2520&gt;='World Hubbert'!$N$9,P2519&lt;'World Hubbert'!$N$9),'Data 1'!M2520,0)</f>
        <v>0</v>
      </c>
      <c r="X2520">
        <f>IF(AND(P2520&gt;='World Hubbert'!$P$9,P2519&lt;'World Hubbert'!$P$9),'Data 1'!M2520,0)</f>
        <v>0</v>
      </c>
    </row>
    <row r="2521" spans="13:24">
      <c r="M2521">
        <f t="shared" si="242"/>
        <v>2518</v>
      </c>
      <c r="N2521">
        <f>MAX('World Hubbert'!$N$17*(1-(M2521/'World Hubbert'!$N$18))*M2521,0)</f>
        <v>0</v>
      </c>
      <c r="O2521">
        <f t="shared" si="246"/>
        <v>0</v>
      </c>
      <c r="P2521">
        <f t="shared" si="247"/>
        <v>2100.9710439404557</v>
      </c>
      <c r="Q2521">
        <f t="shared" si="245"/>
        <v>2100</v>
      </c>
      <c r="R2521" s="25">
        <f t="shared" si="243"/>
        <v>0</v>
      </c>
      <c r="S2521" s="25">
        <f t="shared" si="244"/>
        <v>0</v>
      </c>
      <c r="W2521">
        <f>IF(AND(P2521&gt;='World Hubbert'!$N$9,P2520&lt;'World Hubbert'!$N$9),'Data 1'!M2521,0)</f>
        <v>0</v>
      </c>
      <c r="X2521">
        <f>IF(AND(P2521&gt;='World Hubbert'!$P$9,P2520&lt;'World Hubbert'!$P$9),'Data 1'!M2521,0)</f>
        <v>0</v>
      </c>
    </row>
    <row r="2522" spans="13:24">
      <c r="M2522">
        <f t="shared" si="242"/>
        <v>2519</v>
      </c>
      <c r="N2522">
        <f>MAX('World Hubbert'!$N$17*(1-(M2522/'World Hubbert'!$N$18))*M2522,0)</f>
        <v>0</v>
      </c>
      <c r="O2522">
        <f t="shared" si="246"/>
        <v>0</v>
      </c>
      <c r="P2522">
        <f t="shared" si="247"/>
        <v>2100.9710439404557</v>
      </c>
      <c r="Q2522">
        <f t="shared" si="245"/>
        <v>2100</v>
      </c>
      <c r="R2522" s="25">
        <f t="shared" si="243"/>
        <v>0</v>
      </c>
      <c r="S2522" s="25">
        <f t="shared" si="244"/>
        <v>0</v>
      </c>
      <c r="W2522">
        <f>IF(AND(P2522&gt;='World Hubbert'!$N$9,P2521&lt;'World Hubbert'!$N$9),'Data 1'!M2522,0)</f>
        <v>0</v>
      </c>
      <c r="X2522">
        <f>IF(AND(P2522&gt;='World Hubbert'!$P$9,P2521&lt;'World Hubbert'!$P$9),'Data 1'!M2522,0)</f>
        <v>0</v>
      </c>
    </row>
    <row r="2523" spans="13:24">
      <c r="M2523">
        <f t="shared" si="242"/>
        <v>2520</v>
      </c>
      <c r="N2523">
        <f>MAX('World Hubbert'!$N$17*(1-(M2523/'World Hubbert'!$N$18))*M2523,0)</f>
        <v>0</v>
      </c>
      <c r="O2523">
        <f t="shared" si="246"/>
        <v>0</v>
      </c>
      <c r="P2523">
        <f t="shared" si="247"/>
        <v>2100.9710439404557</v>
      </c>
      <c r="Q2523">
        <f t="shared" si="245"/>
        <v>2100</v>
      </c>
      <c r="R2523" s="25">
        <f t="shared" si="243"/>
        <v>0</v>
      </c>
      <c r="S2523" s="25">
        <f t="shared" si="244"/>
        <v>0</v>
      </c>
      <c r="W2523">
        <f>IF(AND(P2523&gt;='World Hubbert'!$N$9,P2522&lt;'World Hubbert'!$N$9),'Data 1'!M2523,0)</f>
        <v>0</v>
      </c>
      <c r="X2523">
        <f>IF(AND(P2523&gt;='World Hubbert'!$P$9,P2522&lt;'World Hubbert'!$P$9),'Data 1'!M2523,0)</f>
        <v>0</v>
      </c>
    </row>
    <row r="2524" spans="13:24">
      <c r="M2524">
        <f t="shared" si="242"/>
        <v>2521</v>
      </c>
      <c r="N2524">
        <f>MAX('World Hubbert'!$N$17*(1-(M2524/'World Hubbert'!$N$18))*M2524,0)</f>
        <v>0</v>
      </c>
      <c r="O2524">
        <f t="shared" si="246"/>
        <v>0</v>
      </c>
      <c r="P2524">
        <f t="shared" si="247"/>
        <v>2100.9710439404557</v>
      </c>
      <c r="Q2524">
        <f t="shared" si="245"/>
        <v>2100</v>
      </c>
      <c r="R2524" s="25">
        <f t="shared" si="243"/>
        <v>0</v>
      </c>
      <c r="S2524" s="25">
        <f t="shared" si="244"/>
        <v>0</v>
      </c>
      <c r="W2524">
        <f>IF(AND(P2524&gt;='World Hubbert'!$N$9,P2523&lt;'World Hubbert'!$N$9),'Data 1'!M2524,0)</f>
        <v>0</v>
      </c>
      <c r="X2524">
        <f>IF(AND(P2524&gt;='World Hubbert'!$P$9,P2523&lt;'World Hubbert'!$P$9),'Data 1'!M2524,0)</f>
        <v>0</v>
      </c>
    </row>
    <row r="2525" spans="13:24">
      <c r="M2525">
        <f t="shared" si="242"/>
        <v>2522</v>
      </c>
      <c r="N2525">
        <f>MAX('World Hubbert'!$N$17*(1-(M2525/'World Hubbert'!$N$18))*M2525,0)</f>
        <v>0</v>
      </c>
      <c r="O2525">
        <f t="shared" si="246"/>
        <v>0</v>
      </c>
      <c r="P2525">
        <f t="shared" si="247"/>
        <v>2100.9710439404557</v>
      </c>
      <c r="Q2525">
        <f t="shared" si="245"/>
        <v>2100</v>
      </c>
      <c r="R2525" s="25">
        <f t="shared" si="243"/>
        <v>0</v>
      </c>
      <c r="S2525" s="25">
        <f t="shared" si="244"/>
        <v>0</v>
      </c>
      <c r="W2525">
        <f>IF(AND(P2525&gt;='World Hubbert'!$N$9,P2524&lt;'World Hubbert'!$N$9),'Data 1'!M2525,0)</f>
        <v>0</v>
      </c>
      <c r="X2525">
        <f>IF(AND(P2525&gt;='World Hubbert'!$P$9,P2524&lt;'World Hubbert'!$P$9),'Data 1'!M2525,0)</f>
        <v>0</v>
      </c>
    </row>
    <row r="2526" spans="13:24">
      <c r="M2526">
        <f t="shared" si="242"/>
        <v>2523</v>
      </c>
      <c r="N2526">
        <f>MAX('World Hubbert'!$N$17*(1-(M2526/'World Hubbert'!$N$18))*M2526,0)</f>
        <v>0</v>
      </c>
      <c r="O2526">
        <f t="shared" si="246"/>
        <v>0</v>
      </c>
      <c r="P2526">
        <f t="shared" si="247"/>
        <v>2100.9710439404557</v>
      </c>
      <c r="Q2526">
        <f t="shared" si="245"/>
        <v>2100</v>
      </c>
      <c r="R2526" s="25">
        <f t="shared" si="243"/>
        <v>0</v>
      </c>
      <c r="S2526" s="25">
        <f t="shared" si="244"/>
        <v>0</v>
      </c>
      <c r="W2526">
        <f>IF(AND(P2526&gt;='World Hubbert'!$N$9,P2525&lt;'World Hubbert'!$N$9),'Data 1'!M2526,0)</f>
        <v>0</v>
      </c>
      <c r="X2526">
        <f>IF(AND(P2526&gt;='World Hubbert'!$P$9,P2525&lt;'World Hubbert'!$P$9),'Data 1'!M2526,0)</f>
        <v>0</v>
      </c>
    </row>
    <row r="2527" spans="13:24">
      <c r="M2527">
        <f t="shared" si="242"/>
        <v>2524</v>
      </c>
      <c r="N2527">
        <f>MAX('World Hubbert'!$N$17*(1-(M2527/'World Hubbert'!$N$18))*M2527,0)</f>
        <v>0</v>
      </c>
      <c r="O2527">
        <f t="shared" si="246"/>
        <v>0</v>
      </c>
      <c r="P2527">
        <f t="shared" si="247"/>
        <v>2100.9710439404557</v>
      </c>
      <c r="Q2527">
        <f t="shared" si="245"/>
        <v>2100</v>
      </c>
      <c r="R2527" s="25">
        <f t="shared" si="243"/>
        <v>0</v>
      </c>
      <c r="S2527" s="25">
        <f t="shared" si="244"/>
        <v>0</v>
      </c>
      <c r="W2527">
        <f>IF(AND(P2527&gt;='World Hubbert'!$N$9,P2526&lt;'World Hubbert'!$N$9),'Data 1'!M2527,0)</f>
        <v>0</v>
      </c>
      <c r="X2527">
        <f>IF(AND(P2527&gt;='World Hubbert'!$P$9,P2526&lt;'World Hubbert'!$P$9),'Data 1'!M2527,0)</f>
        <v>0</v>
      </c>
    </row>
    <row r="2528" spans="13:24">
      <c r="M2528">
        <f t="shared" si="242"/>
        <v>2525</v>
      </c>
      <c r="N2528">
        <f>MAX('World Hubbert'!$N$17*(1-(M2528/'World Hubbert'!$N$18))*M2528,0)</f>
        <v>0</v>
      </c>
      <c r="O2528">
        <f t="shared" si="246"/>
        <v>0</v>
      </c>
      <c r="P2528">
        <f t="shared" si="247"/>
        <v>2100.9710439404557</v>
      </c>
      <c r="Q2528">
        <f t="shared" si="245"/>
        <v>2100</v>
      </c>
      <c r="R2528" s="25">
        <f t="shared" si="243"/>
        <v>0</v>
      </c>
      <c r="S2528" s="25">
        <f t="shared" si="244"/>
        <v>0</v>
      </c>
      <c r="W2528">
        <f>IF(AND(P2528&gt;='World Hubbert'!$N$9,P2527&lt;'World Hubbert'!$N$9),'Data 1'!M2528,0)</f>
        <v>0</v>
      </c>
      <c r="X2528">
        <f>IF(AND(P2528&gt;='World Hubbert'!$P$9,P2527&lt;'World Hubbert'!$P$9),'Data 1'!M2528,0)</f>
        <v>0</v>
      </c>
    </row>
    <row r="2529" spans="13:24">
      <c r="M2529">
        <f t="shared" si="242"/>
        <v>2526</v>
      </c>
      <c r="N2529">
        <f>MAX('World Hubbert'!$N$17*(1-(M2529/'World Hubbert'!$N$18))*M2529,0)</f>
        <v>0</v>
      </c>
      <c r="O2529">
        <f t="shared" si="246"/>
        <v>0</v>
      </c>
      <c r="P2529">
        <f t="shared" si="247"/>
        <v>2100.9710439404557</v>
      </c>
      <c r="Q2529">
        <f t="shared" si="245"/>
        <v>2100</v>
      </c>
      <c r="R2529" s="25">
        <f t="shared" si="243"/>
        <v>0</v>
      </c>
      <c r="S2529" s="25">
        <f t="shared" si="244"/>
        <v>0</v>
      </c>
      <c r="W2529">
        <f>IF(AND(P2529&gt;='World Hubbert'!$N$9,P2528&lt;'World Hubbert'!$N$9),'Data 1'!M2529,0)</f>
        <v>0</v>
      </c>
      <c r="X2529">
        <f>IF(AND(P2529&gt;='World Hubbert'!$P$9,P2528&lt;'World Hubbert'!$P$9),'Data 1'!M2529,0)</f>
        <v>0</v>
      </c>
    </row>
    <row r="2530" spans="13:24">
      <c r="M2530">
        <f t="shared" si="242"/>
        <v>2527</v>
      </c>
      <c r="N2530">
        <f>MAX('World Hubbert'!$N$17*(1-(M2530/'World Hubbert'!$N$18))*M2530,0)</f>
        <v>0</v>
      </c>
      <c r="O2530">
        <f t="shared" si="246"/>
        <v>0</v>
      </c>
      <c r="P2530">
        <f t="shared" si="247"/>
        <v>2100.9710439404557</v>
      </c>
      <c r="Q2530">
        <f t="shared" si="245"/>
        <v>2100</v>
      </c>
      <c r="R2530" s="25">
        <f t="shared" si="243"/>
        <v>0</v>
      </c>
      <c r="S2530" s="25">
        <f t="shared" si="244"/>
        <v>0</v>
      </c>
      <c r="W2530">
        <f>IF(AND(P2530&gt;='World Hubbert'!$N$9,P2529&lt;'World Hubbert'!$N$9),'Data 1'!M2530,0)</f>
        <v>0</v>
      </c>
      <c r="X2530">
        <f>IF(AND(P2530&gt;='World Hubbert'!$P$9,P2529&lt;'World Hubbert'!$P$9),'Data 1'!M2530,0)</f>
        <v>0</v>
      </c>
    </row>
    <row r="2531" spans="13:24">
      <c r="M2531">
        <f t="shared" si="242"/>
        <v>2528</v>
      </c>
      <c r="N2531">
        <f>MAX('World Hubbert'!$N$17*(1-(M2531/'World Hubbert'!$N$18))*M2531,0)</f>
        <v>0</v>
      </c>
      <c r="O2531">
        <f t="shared" si="246"/>
        <v>0</v>
      </c>
      <c r="P2531">
        <f t="shared" si="247"/>
        <v>2100.9710439404557</v>
      </c>
      <c r="Q2531">
        <f t="shared" si="245"/>
        <v>2100</v>
      </c>
      <c r="R2531" s="25">
        <f t="shared" si="243"/>
        <v>0</v>
      </c>
      <c r="S2531" s="25">
        <f t="shared" si="244"/>
        <v>0</v>
      </c>
      <c r="W2531">
        <f>IF(AND(P2531&gt;='World Hubbert'!$N$9,P2530&lt;'World Hubbert'!$N$9),'Data 1'!M2531,0)</f>
        <v>0</v>
      </c>
      <c r="X2531">
        <f>IF(AND(P2531&gt;='World Hubbert'!$P$9,P2530&lt;'World Hubbert'!$P$9),'Data 1'!M2531,0)</f>
        <v>0</v>
      </c>
    </row>
    <row r="2532" spans="13:24">
      <c r="M2532">
        <f t="shared" si="242"/>
        <v>2529</v>
      </c>
      <c r="N2532">
        <f>MAX('World Hubbert'!$N$17*(1-(M2532/'World Hubbert'!$N$18))*M2532,0)</f>
        <v>0</v>
      </c>
      <c r="O2532">
        <f t="shared" si="246"/>
        <v>0</v>
      </c>
      <c r="P2532">
        <f t="shared" si="247"/>
        <v>2100.9710439404557</v>
      </c>
      <c r="Q2532">
        <f t="shared" si="245"/>
        <v>2100</v>
      </c>
      <c r="R2532" s="25">
        <f t="shared" si="243"/>
        <v>0</v>
      </c>
      <c r="S2532" s="25">
        <f t="shared" si="244"/>
        <v>0</v>
      </c>
      <c r="W2532">
        <f>IF(AND(P2532&gt;='World Hubbert'!$N$9,P2531&lt;'World Hubbert'!$N$9),'Data 1'!M2532,0)</f>
        <v>0</v>
      </c>
      <c r="X2532">
        <f>IF(AND(P2532&gt;='World Hubbert'!$P$9,P2531&lt;'World Hubbert'!$P$9),'Data 1'!M2532,0)</f>
        <v>0</v>
      </c>
    </row>
    <row r="2533" spans="13:24">
      <c r="M2533">
        <f t="shared" si="242"/>
        <v>2530</v>
      </c>
      <c r="N2533">
        <f>MAX('World Hubbert'!$N$17*(1-(M2533/'World Hubbert'!$N$18))*M2533,0)</f>
        <v>0</v>
      </c>
      <c r="O2533">
        <f t="shared" si="246"/>
        <v>0</v>
      </c>
      <c r="P2533">
        <f t="shared" si="247"/>
        <v>2100.9710439404557</v>
      </c>
      <c r="Q2533">
        <f t="shared" si="245"/>
        <v>2100</v>
      </c>
      <c r="R2533" s="25">
        <f t="shared" si="243"/>
        <v>0</v>
      </c>
      <c r="S2533" s="25">
        <f t="shared" si="244"/>
        <v>0</v>
      </c>
      <c r="W2533">
        <f>IF(AND(P2533&gt;='World Hubbert'!$N$9,P2532&lt;'World Hubbert'!$N$9),'Data 1'!M2533,0)</f>
        <v>0</v>
      </c>
      <c r="X2533">
        <f>IF(AND(P2533&gt;='World Hubbert'!$P$9,P2532&lt;'World Hubbert'!$P$9),'Data 1'!M2533,0)</f>
        <v>0</v>
      </c>
    </row>
    <row r="2534" spans="13:24">
      <c r="M2534">
        <f t="shared" si="242"/>
        <v>2531</v>
      </c>
      <c r="N2534">
        <f>MAX('World Hubbert'!$N$17*(1-(M2534/'World Hubbert'!$N$18))*M2534,0)</f>
        <v>0</v>
      </c>
      <c r="O2534">
        <f t="shared" si="246"/>
        <v>0</v>
      </c>
      <c r="P2534">
        <f t="shared" si="247"/>
        <v>2100.9710439404557</v>
      </c>
      <c r="Q2534">
        <f t="shared" si="245"/>
        <v>2100</v>
      </c>
      <c r="R2534" s="25">
        <f t="shared" si="243"/>
        <v>0</v>
      </c>
      <c r="S2534" s="25">
        <f t="shared" si="244"/>
        <v>0</v>
      </c>
      <c r="W2534">
        <f>IF(AND(P2534&gt;='World Hubbert'!$N$9,P2533&lt;'World Hubbert'!$N$9),'Data 1'!M2534,0)</f>
        <v>0</v>
      </c>
      <c r="X2534">
        <f>IF(AND(P2534&gt;='World Hubbert'!$P$9,P2533&lt;'World Hubbert'!$P$9),'Data 1'!M2534,0)</f>
        <v>0</v>
      </c>
    </row>
    <row r="2535" spans="13:24">
      <c r="M2535">
        <f t="shared" si="242"/>
        <v>2532</v>
      </c>
      <c r="N2535">
        <f>MAX('World Hubbert'!$N$17*(1-(M2535/'World Hubbert'!$N$18))*M2535,0)</f>
        <v>0</v>
      </c>
      <c r="O2535">
        <f t="shared" si="246"/>
        <v>0</v>
      </c>
      <c r="P2535">
        <f t="shared" si="247"/>
        <v>2100.9710439404557</v>
      </c>
      <c r="Q2535">
        <f t="shared" si="245"/>
        <v>2100</v>
      </c>
      <c r="R2535" s="25">
        <f t="shared" si="243"/>
        <v>0</v>
      </c>
      <c r="S2535" s="25">
        <f t="shared" si="244"/>
        <v>0</v>
      </c>
      <c r="W2535">
        <f>IF(AND(P2535&gt;='World Hubbert'!$N$9,P2534&lt;'World Hubbert'!$N$9),'Data 1'!M2535,0)</f>
        <v>0</v>
      </c>
      <c r="X2535">
        <f>IF(AND(P2535&gt;='World Hubbert'!$P$9,P2534&lt;'World Hubbert'!$P$9),'Data 1'!M2535,0)</f>
        <v>0</v>
      </c>
    </row>
    <row r="2536" spans="13:24">
      <c r="M2536">
        <f t="shared" si="242"/>
        <v>2533</v>
      </c>
      <c r="N2536">
        <f>MAX('World Hubbert'!$N$17*(1-(M2536/'World Hubbert'!$N$18))*M2536,0)</f>
        <v>0</v>
      </c>
      <c r="O2536">
        <f t="shared" si="246"/>
        <v>0</v>
      </c>
      <c r="P2536">
        <f t="shared" si="247"/>
        <v>2100.9710439404557</v>
      </c>
      <c r="Q2536">
        <f t="shared" si="245"/>
        <v>2100</v>
      </c>
      <c r="R2536" s="25">
        <f t="shared" si="243"/>
        <v>0</v>
      </c>
      <c r="S2536" s="25">
        <f t="shared" si="244"/>
        <v>0</v>
      </c>
      <c r="W2536">
        <f>IF(AND(P2536&gt;='World Hubbert'!$N$9,P2535&lt;'World Hubbert'!$N$9),'Data 1'!M2536,0)</f>
        <v>0</v>
      </c>
      <c r="X2536">
        <f>IF(AND(P2536&gt;='World Hubbert'!$P$9,P2535&lt;'World Hubbert'!$P$9),'Data 1'!M2536,0)</f>
        <v>0</v>
      </c>
    </row>
    <row r="2537" spans="13:24">
      <c r="M2537">
        <f t="shared" si="242"/>
        <v>2534</v>
      </c>
      <c r="N2537">
        <f>MAX('World Hubbert'!$N$17*(1-(M2537/'World Hubbert'!$N$18))*M2537,0)</f>
        <v>0</v>
      </c>
      <c r="O2537">
        <f t="shared" si="246"/>
        <v>0</v>
      </c>
      <c r="P2537">
        <f t="shared" si="247"/>
        <v>2100.9710439404557</v>
      </c>
      <c r="Q2537">
        <f t="shared" si="245"/>
        <v>2100</v>
      </c>
      <c r="R2537" s="25">
        <f t="shared" si="243"/>
        <v>0</v>
      </c>
      <c r="S2537" s="25">
        <f t="shared" si="244"/>
        <v>0</v>
      </c>
      <c r="W2537">
        <f>IF(AND(P2537&gt;='World Hubbert'!$N$9,P2536&lt;'World Hubbert'!$N$9),'Data 1'!M2537,0)</f>
        <v>0</v>
      </c>
      <c r="X2537">
        <f>IF(AND(P2537&gt;='World Hubbert'!$P$9,P2536&lt;'World Hubbert'!$P$9),'Data 1'!M2537,0)</f>
        <v>0</v>
      </c>
    </row>
    <row r="2538" spans="13:24">
      <c r="M2538">
        <f t="shared" si="242"/>
        <v>2535</v>
      </c>
      <c r="N2538">
        <f>MAX('World Hubbert'!$N$17*(1-(M2538/'World Hubbert'!$N$18))*M2538,0)</f>
        <v>0</v>
      </c>
      <c r="O2538">
        <f t="shared" si="246"/>
        <v>0</v>
      </c>
      <c r="P2538">
        <f t="shared" si="247"/>
        <v>2100.9710439404557</v>
      </c>
      <c r="Q2538">
        <f t="shared" si="245"/>
        <v>2100</v>
      </c>
      <c r="R2538" s="25">
        <f t="shared" si="243"/>
        <v>0</v>
      </c>
      <c r="S2538" s="25">
        <f t="shared" si="244"/>
        <v>0</v>
      </c>
      <c r="W2538">
        <f>IF(AND(P2538&gt;='World Hubbert'!$N$9,P2537&lt;'World Hubbert'!$N$9),'Data 1'!M2538,0)</f>
        <v>0</v>
      </c>
      <c r="X2538">
        <f>IF(AND(P2538&gt;='World Hubbert'!$P$9,P2537&lt;'World Hubbert'!$P$9),'Data 1'!M2538,0)</f>
        <v>0</v>
      </c>
    </row>
    <row r="2539" spans="13:24">
      <c r="M2539">
        <f t="shared" si="242"/>
        <v>2536</v>
      </c>
      <c r="N2539">
        <f>MAX('World Hubbert'!$N$17*(1-(M2539/'World Hubbert'!$N$18))*M2539,0)</f>
        <v>0</v>
      </c>
      <c r="O2539">
        <f t="shared" si="246"/>
        <v>0</v>
      </c>
      <c r="P2539">
        <f t="shared" si="247"/>
        <v>2100.9710439404557</v>
      </c>
      <c r="Q2539">
        <f t="shared" si="245"/>
        <v>2100</v>
      </c>
      <c r="R2539" s="25">
        <f t="shared" si="243"/>
        <v>0</v>
      </c>
      <c r="S2539" s="25">
        <f t="shared" si="244"/>
        <v>0</v>
      </c>
      <c r="W2539">
        <f>IF(AND(P2539&gt;='World Hubbert'!$N$9,P2538&lt;'World Hubbert'!$N$9),'Data 1'!M2539,0)</f>
        <v>0</v>
      </c>
      <c r="X2539">
        <f>IF(AND(P2539&gt;='World Hubbert'!$P$9,P2538&lt;'World Hubbert'!$P$9),'Data 1'!M2539,0)</f>
        <v>0</v>
      </c>
    </row>
    <row r="2540" spans="13:24">
      <c r="M2540">
        <f t="shared" si="242"/>
        <v>2537</v>
      </c>
      <c r="N2540">
        <f>MAX('World Hubbert'!$N$17*(1-(M2540/'World Hubbert'!$N$18))*M2540,0)</f>
        <v>0</v>
      </c>
      <c r="O2540">
        <f t="shared" si="246"/>
        <v>0</v>
      </c>
      <c r="P2540">
        <f t="shared" si="247"/>
        <v>2100.9710439404557</v>
      </c>
      <c r="Q2540">
        <f t="shared" si="245"/>
        <v>2100</v>
      </c>
      <c r="R2540" s="25">
        <f t="shared" si="243"/>
        <v>0</v>
      </c>
      <c r="S2540" s="25">
        <f t="shared" si="244"/>
        <v>0</v>
      </c>
      <c r="W2540">
        <f>IF(AND(P2540&gt;='World Hubbert'!$N$9,P2539&lt;'World Hubbert'!$N$9),'Data 1'!M2540,0)</f>
        <v>0</v>
      </c>
      <c r="X2540">
        <f>IF(AND(P2540&gt;='World Hubbert'!$P$9,P2539&lt;'World Hubbert'!$P$9),'Data 1'!M2540,0)</f>
        <v>0</v>
      </c>
    </row>
    <row r="2541" spans="13:24">
      <c r="M2541">
        <f t="shared" si="242"/>
        <v>2538</v>
      </c>
      <c r="N2541">
        <f>MAX('World Hubbert'!$N$17*(1-(M2541/'World Hubbert'!$N$18))*M2541,0)</f>
        <v>0</v>
      </c>
      <c r="O2541">
        <f t="shared" si="246"/>
        <v>0</v>
      </c>
      <c r="P2541">
        <f t="shared" si="247"/>
        <v>2100.9710439404557</v>
      </c>
      <c r="Q2541">
        <f t="shared" si="245"/>
        <v>2100</v>
      </c>
      <c r="R2541" s="25">
        <f t="shared" si="243"/>
        <v>0</v>
      </c>
      <c r="S2541" s="25">
        <f t="shared" si="244"/>
        <v>0</v>
      </c>
      <c r="W2541">
        <f>IF(AND(P2541&gt;='World Hubbert'!$N$9,P2540&lt;'World Hubbert'!$N$9),'Data 1'!M2541,0)</f>
        <v>0</v>
      </c>
      <c r="X2541">
        <f>IF(AND(P2541&gt;='World Hubbert'!$P$9,P2540&lt;'World Hubbert'!$P$9),'Data 1'!M2541,0)</f>
        <v>0</v>
      </c>
    </row>
    <row r="2542" spans="13:24">
      <c r="M2542">
        <f t="shared" si="242"/>
        <v>2539</v>
      </c>
      <c r="N2542">
        <f>MAX('World Hubbert'!$N$17*(1-(M2542/'World Hubbert'!$N$18))*M2542,0)</f>
        <v>0</v>
      </c>
      <c r="O2542">
        <f t="shared" si="246"/>
        <v>0</v>
      </c>
      <c r="P2542">
        <f t="shared" si="247"/>
        <v>2100.9710439404557</v>
      </c>
      <c r="Q2542">
        <f t="shared" si="245"/>
        <v>2100</v>
      </c>
      <c r="R2542" s="25">
        <f t="shared" si="243"/>
        <v>0</v>
      </c>
      <c r="S2542" s="25">
        <f t="shared" si="244"/>
        <v>0</v>
      </c>
      <c r="W2542">
        <f>IF(AND(P2542&gt;='World Hubbert'!$N$9,P2541&lt;'World Hubbert'!$N$9),'Data 1'!M2542,0)</f>
        <v>0</v>
      </c>
      <c r="X2542">
        <f>IF(AND(P2542&gt;='World Hubbert'!$P$9,P2541&lt;'World Hubbert'!$P$9),'Data 1'!M2542,0)</f>
        <v>0</v>
      </c>
    </row>
    <row r="2543" spans="13:24">
      <c r="M2543">
        <f t="shared" si="242"/>
        <v>2540</v>
      </c>
      <c r="N2543">
        <f>MAX('World Hubbert'!$N$17*(1-(M2543/'World Hubbert'!$N$18))*M2543,0)</f>
        <v>0</v>
      </c>
      <c r="O2543">
        <f t="shared" si="246"/>
        <v>0</v>
      </c>
      <c r="P2543">
        <f t="shared" si="247"/>
        <v>2100.9710439404557</v>
      </c>
      <c r="Q2543">
        <f t="shared" si="245"/>
        <v>2100</v>
      </c>
      <c r="R2543" s="25">
        <f t="shared" si="243"/>
        <v>0</v>
      </c>
      <c r="S2543" s="25">
        <f t="shared" si="244"/>
        <v>0</v>
      </c>
      <c r="W2543">
        <f>IF(AND(P2543&gt;='World Hubbert'!$N$9,P2542&lt;'World Hubbert'!$N$9),'Data 1'!M2543,0)</f>
        <v>0</v>
      </c>
      <c r="X2543">
        <f>IF(AND(P2543&gt;='World Hubbert'!$P$9,P2542&lt;'World Hubbert'!$P$9),'Data 1'!M2543,0)</f>
        <v>0</v>
      </c>
    </row>
    <row r="2544" spans="13:24">
      <c r="M2544">
        <f t="shared" si="242"/>
        <v>2541</v>
      </c>
      <c r="N2544">
        <f>MAX('World Hubbert'!$N$17*(1-(M2544/'World Hubbert'!$N$18))*M2544,0)</f>
        <v>0</v>
      </c>
      <c r="O2544">
        <f t="shared" si="246"/>
        <v>0</v>
      </c>
      <c r="P2544">
        <f t="shared" si="247"/>
        <v>2100.9710439404557</v>
      </c>
      <c r="Q2544">
        <f t="shared" si="245"/>
        <v>2100</v>
      </c>
      <c r="R2544" s="25">
        <f t="shared" si="243"/>
        <v>0</v>
      </c>
      <c r="S2544" s="25">
        <f t="shared" si="244"/>
        <v>0</v>
      </c>
      <c r="W2544">
        <f>IF(AND(P2544&gt;='World Hubbert'!$N$9,P2543&lt;'World Hubbert'!$N$9),'Data 1'!M2544,0)</f>
        <v>0</v>
      </c>
      <c r="X2544">
        <f>IF(AND(P2544&gt;='World Hubbert'!$P$9,P2543&lt;'World Hubbert'!$P$9),'Data 1'!M2544,0)</f>
        <v>0</v>
      </c>
    </row>
    <row r="2545" spans="13:24">
      <c r="M2545">
        <f t="shared" si="242"/>
        <v>2542</v>
      </c>
      <c r="N2545">
        <f>MAX('World Hubbert'!$N$17*(1-(M2545/'World Hubbert'!$N$18))*M2545,0)</f>
        <v>0</v>
      </c>
      <c r="O2545">
        <f t="shared" si="246"/>
        <v>0</v>
      </c>
      <c r="P2545">
        <f t="shared" si="247"/>
        <v>2100.9710439404557</v>
      </c>
      <c r="Q2545">
        <f t="shared" si="245"/>
        <v>2100</v>
      </c>
      <c r="R2545" s="25">
        <f t="shared" si="243"/>
        <v>0</v>
      </c>
      <c r="S2545" s="25">
        <f t="shared" si="244"/>
        <v>0</v>
      </c>
      <c r="W2545">
        <f>IF(AND(P2545&gt;='World Hubbert'!$N$9,P2544&lt;'World Hubbert'!$N$9),'Data 1'!M2545,0)</f>
        <v>0</v>
      </c>
      <c r="X2545">
        <f>IF(AND(P2545&gt;='World Hubbert'!$P$9,P2544&lt;'World Hubbert'!$P$9),'Data 1'!M2545,0)</f>
        <v>0</v>
      </c>
    </row>
    <row r="2546" spans="13:24">
      <c r="M2546">
        <f t="shared" si="242"/>
        <v>2543</v>
      </c>
      <c r="N2546">
        <f>MAX('World Hubbert'!$N$17*(1-(M2546/'World Hubbert'!$N$18))*M2546,0)</f>
        <v>0</v>
      </c>
      <c r="O2546">
        <f t="shared" si="246"/>
        <v>0</v>
      </c>
      <c r="P2546">
        <f t="shared" si="247"/>
        <v>2100.9710439404557</v>
      </c>
      <c r="Q2546">
        <f t="shared" si="245"/>
        <v>2100</v>
      </c>
      <c r="R2546" s="25">
        <f t="shared" si="243"/>
        <v>0</v>
      </c>
      <c r="S2546" s="25">
        <f t="shared" si="244"/>
        <v>0</v>
      </c>
      <c r="W2546">
        <f>IF(AND(P2546&gt;='World Hubbert'!$N$9,P2545&lt;'World Hubbert'!$N$9),'Data 1'!M2546,0)</f>
        <v>0</v>
      </c>
      <c r="X2546">
        <f>IF(AND(P2546&gt;='World Hubbert'!$P$9,P2545&lt;'World Hubbert'!$P$9),'Data 1'!M2546,0)</f>
        <v>0</v>
      </c>
    </row>
    <row r="2547" spans="13:24">
      <c r="M2547">
        <f t="shared" si="242"/>
        <v>2544</v>
      </c>
      <c r="N2547">
        <f>MAX('World Hubbert'!$N$17*(1-(M2547/'World Hubbert'!$N$18))*M2547,0)</f>
        <v>0</v>
      </c>
      <c r="O2547">
        <f t="shared" si="246"/>
        <v>0</v>
      </c>
      <c r="P2547">
        <f t="shared" si="247"/>
        <v>2100.9710439404557</v>
      </c>
      <c r="Q2547">
        <f t="shared" si="245"/>
        <v>2100</v>
      </c>
      <c r="R2547" s="25">
        <f t="shared" si="243"/>
        <v>0</v>
      </c>
      <c r="S2547" s="25">
        <f t="shared" si="244"/>
        <v>0</v>
      </c>
      <c r="W2547">
        <f>IF(AND(P2547&gt;='World Hubbert'!$N$9,P2546&lt;'World Hubbert'!$N$9),'Data 1'!M2547,0)</f>
        <v>0</v>
      </c>
      <c r="X2547">
        <f>IF(AND(P2547&gt;='World Hubbert'!$P$9,P2546&lt;'World Hubbert'!$P$9),'Data 1'!M2547,0)</f>
        <v>0</v>
      </c>
    </row>
    <row r="2548" spans="13:24">
      <c r="M2548">
        <f t="shared" si="242"/>
        <v>2545</v>
      </c>
      <c r="N2548">
        <f>MAX('World Hubbert'!$N$17*(1-(M2548/'World Hubbert'!$N$18))*M2548,0)</f>
        <v>0</v>
      </c>
      <c r="O2548">
        <f t="shared" si="246"/>
        <v>0</v>
      </c>
      <c r="P2548">
        <f t="shared" si="247"/>
        <v>2100.9710439404557</v>
      </c>
      <c r="Q2548">
        <f t="shared" si="245"/>
        <v>2100</v>
      </c>
      <c r="R2548" s="25">
        <f t="shared" si="243"/>
        <v>0</v>
      </c>
      <c r="S2548" s="25">
        <f t="shared" si="244"/>
        <v>0</v>
      </c>
      <c r="W2548">
        <f>IF(AND(P2548&gt;='World Hubbert'!$N$9,P2547&lt;'World Hubbert'!$N$9),'Data 1'!M2548,0)</f>
        <v>0</v>
      </c>
      <c r="X2548">
        <f>IF(AND(P2548&gt;='World Hubbert'!$P$9,P2547&lt;'World Hubbert'!$P$9),'Data 1'!M2548,0)</f>
        <v>0</v>
      </c>
    </row>
    <row r="2549" spans="13:24">
      <c r="M2549">
        <f t="shared" si="242"/>
        <v>2546</v>
      </c>
      <c r="N2549">
        <f>MAX('World Hubbert'!$N$17*(1-(M2549/'World Hubbert'!$N$18))*M2549,0)</f>
        <v>0</v>
      </c>
      <c r="O2549">
        <f t="shared" si="246"/>
        <v>0</v>
      </c>
      <c r="P2549">
        <f t="shared" si="247"/>
        <v>2100.9710439404557</v>
      </c>
      <c r="Q2549">
        <f t="shared" si="245"/>
        <v>2100</v>
      </c>
      <c r="R2549" s="25">
        <f t="shared" si="243"/>
        <v>0</v>
      </c>
      <c r="S2549" s="25">
        <f t="shared" si="244"/>
        <v>0</v>
      </c>
      <c r="W2549">
        <f>IF(AND(P2549&gt;='World Hubbert'!$N$9,P2548&lt;'World Hubbert'!$N$9),'Data 1'!M2549,0)</f>
        <v>0</v>
      </c>
      <c r="X2549">
        <f>IF(AND(P2549&gt;='World Hubbert'!$P$9,P2548&lt;'World Hubbert'!$P$9),'Data 1'!M2549,0)</f>
        <v>0</v>
      </c>
    </row>
    <row r="2550" spans="13:24">
      <c r="M2550">
        <f t="shared" si="242"/>
        <v>2547</v>
      </c>
      <c r="N2550">
        <f>MAX('World Hubbert'!$N$17*(1-(M2550/'World Hubbert'!$N$18))*M2550,0)</f>
        <v>0</v>
      </c>
      <c r="O2550">
        <f t="shared" si="246"/>
        <v>0</v>
      </c>
      <c r="P2550">
        <f t="shared" si="247"/>
        <v>2100.9710439404557</v>
      </c>
      <c r="Q2550">
        <f t="shared" si="245"/>
        <v>2100</v>
      </c>
      <c r="R2550" s="25">
        <f t="shared" si="243"/>
        <v>0</v>
      </c>
      <c r="S2550" s="25">
        <f t="shared" si="244"/>
        <v>0</v>
      </c>
      <c r="W2550">
        <f>IF(AND(P2550&gt;='World Hubbert'!$N$9,P2549&lt;'World Hubbert'!$N$9),'Data 1'!M2550,0)</f>
        <v>0</v>
      </c>
      <c r="X2550">
        <f>IF(AND(P2550&gt;='World Hubbert'!$P$9,P2549&lt;'World Hubbert'!$P$9),'Data 1'!M2550,0)</f>
        <v>0</v>
      </c>
    </row>
    <row r="2551" spans="13:24">
      <c r="M2551">
        <f t="shared" ref="M2551:M2614" si="248">M2550+1</f>
        <v>2548</v>
      </c>
      <c r="N2551">
        <f>MAX('World Hubbert'!$N$17*(1-(M2551/'World Hubbert'!$N$18))*M2551,0)</f>
        <v>0</v>
      </c>
      <c r="O2551">
        <f t="shared" si="246"/>
        <v>0</v>
      </c>
      <c r="P2551">
        <f t="shared" si="247"/>
        <v>2100.9710439404557</v>
      </c>
      <c r="Q2551">
        <f t="shared" si="245"/>
        <v>2100</v>
      </c>
      <c r="R2551" s="25">
        <f t="shared" ref="R2551:R2614" si="249">IF(N2551&gt;0,N2551*1000,0)</f>
        <v>0</v>
      </c>
      <c r="S2551" s="25">
        <f t="shared" ref="S2551:S2614" si="250">IF(R2551=$T$6,Q2551,0)</f>
        <v>0</v>
      </c>
      <c r="W2551">
        <f>IF(AND(P2551&gt;='World Hubbert'!$N$9,P2550&lt;'World Hubbert'!$N$9),'Data 1'!M2551,0)</f>
        <v>0</v>
      </c>
      <c r="X2551">
        <f>IF(AND(P2551&gt;='World Hubbert'!$P$9,P2550&lt;'World Hubbert'!$P$9),'Data 1'!M2551,0)</f>
        <v>0</v>
      </c>
    </row>
    <row r="2552" spans="13:24">
      <c r="M2552">
        <f t="shared" si="248"/>
        <v>2549</v>
      </c>
      <c r="N2552">
        <f>MAX('World Hubbert'!$N$17*(1-(M2552/'World Hubbert'!$N$18))*M2552,0)</f>
        <v>0</v>
      </c>
      <c r="O2552">
        <f t="shared" si="246"/>
        <v>0</v>
      </c>
      <c r="P2552">
        <f t="shared" si="247"/>
        <v>2100.9710439404557</v>
      </c>
      <c r="Q2552">
        <f t="shared" si="245"/>
        <v>2100</v>
      </c>
      <c r="R2552" s="25">
        <f t="shared" si="249"/>
        <v>0</v>
      </c>
      <c r="S2552" s="25">
        <f t="shared" si="250"/>
        <v>0</v>
      </c>
      <c r="W2552">
        <f>IF(AND(P2552&gt;='World Hubbert'!$N$9,P2551&lt;'World Hubbert'!$N$9),'Data 1'!M2552,0)</f>
        <v>0</v>
      </c>
      <c r="X2552">
        <f>IF(AND(P2552&gt;='World Hubbert'!$P$9,P2551&lt;'World Hubbert'!$P$9),'Data 1'!M2552,0)</f>
        <v>0</v>
      </c>
    </row>
    <row r="2553" spans="13:24">
      <c r="M2553">
        <f t="shared" si="248"/>
        <v>2550</v>
      </c>
      <c r="N2553">
        <f>MAX('World Hubbert'!$N$17*(1-(M2553/'World Hubbert'!$N$18))*M2553,0)</f>
        <v>0</v>
      </c>
      <c r="O2553">
        <f t="shared" si="246"/>
        <v>0</v>
      </c>
      <c r="P2553">
        <f t="shared" si="247"/>
        <v>2100.9710439404557</v>
      </c>
      <c r="Q2553">
        <f t="shared" si="245"/>
        <v>2100</v>
      </c>
      <c r="R2553" s="25">
        <f t="shared" si="249"/>
        <v>0</v>
      </c>
      <c r="S2553" s="25">
        <f t="shared" si="250"/>
        <v>0</v>
      </c>
      <c r="W2553">
        <f>IF(AND(P2553&gt;='World Hubbert'!$N$9,P2552&lt;'World Hubbert'!$N$9),'Data 1'!M2553,0)</f>
        <v>0</v>
      </c>
      <c r="X2553">
        <f>IF(AND(P2553&gt;='World Hubbert'!$P$9,P2552&lt;'World Hubbert'!$P$9),'Data 1'!M2553,0)</f>
        <v>0</v>
      </c>
    </row>
    <row r="2554" spans="13:24">
      <c r="M2554">
        <f t="shared" si="248"/>
        <v>2551</v>
      </c>
      <c r="N2554">
        <f>MAX('World Hubbert'!$N$17*(1-(M2554/'World Hubbert'!$N$18))*M2554,0)</f>
        <v>0</v>
      </c>
      <c r="O2554">
        <f t="shared" si="246"/>
        <v>0</v>
      </c>
      <c r="P2554">
        <f t="shared" si="247"/>
        <v>2100.9710439404557</v>
      </c>
      <c r="Q2554">
        <f t="shared" si="245"/>
        <v>2100</v>
      </c>
      <c r="R2554" s="25">
        <f t="shared" si="249"/>
        <v>0</v>
      </c>
      <c r="S2554" s="25">
        <f t="shared" si="250"/>
        <v>0</v>
      </c>
      <c r="W2554">
        <f>IF(AND(P2554&gt;='World Hubbert'!$N$9,P2553&lt;'World Hubbert'!$N$9),'Data 1'!M2554,0)</f>
        <v>0</v>
      </c>
      <c r="X2554">
        <f>IF(AND(P2554&gt;='World Hubbert'!$P$9,P2553&lt;'World Hubbert'!$P$9),'Data 1'!M2554,0)</f>
        <v>0</v>
      </c>
    </row>
    <row r="2555" spans="13:24">
      <c r="M2555">
        <f t="shared" si="248"/>
        <v>2552</v>
      </c>
      <c r="N2555">
        <f>MAX('World Hubbert'!$N$17*(1-(M2555/'World Hubbert'!$N$18))*M2555,0)</f>
        <v>0</v>
      </c>
      <c r="O2555">
        <f t="shared" si="246"/>
        <v>0</v>
      </c>
      <c r="P2555">
        <f t="shared" si="247"/>
        <v>2100.9710439404557</v>
      </c>
      <c r="Q2555">
        <f t="shared" si="245"/>
        <v>2100</v>
      </c>
      <c r="R2555" s="25">
        <f t="shared" si="249"/>
        <v>0</v>
      </c>
      <c r="S2555" s="25">
        <f t="shared" si="250"/>
        <v>0</v>
      </c>
      <c r="W2555">
        <f>IF(AND(P2555&gt;='World Hubbert'!$N$9,P2554&lt;'World Hubbert'!$N$9),'Data 1'!M2555,0)</f>
        <v>0</v>
      </c>
      <c r="X2555">
        <f>IF(AND(P2555&gt;='World Hubbert'!$P$9,P2554&lt;'World Hubbert'!$P$9),'Data 1'!M2555,0)</f>
        <v>0</v>
      </c>
    </row>
    <row r="2556" spans="13:24">
      <c r="M2556">
        <f t="shared" si="248"/>
        <v>2553</v>
      </c>
      <c r="N2556">
        <f>MAX('World Hubbert'!$N$17*(1-(M2556/'World Hubbert'!$N$18))*M2556,0)</f>
        <v>0</v>
      </c>
      <c r="O2556">
        <f t="shared" si="246"/>
        <v>0</v>
      </c>
      <c r="P2556">
        <f t="shared" si="247"/>
        <v>2100.9710439404557</v>
      </c>
      <c r="Q2556">
        <f t="shared" si="245"/>
        <v>2100</v>
      </c>
      <c r="R2556" s="25">
        <f t="shared" si="249"/>
        <v>0</v>
      </c>
      <c r="S2556" s="25">
        <f t="shared" si="250"/>
        <v>0</v>
      </c>
      <c r="W2556">
        <f>IF(AND(P2556&gt;='World Hubbert'!$N$9,P2555&lt;'World Hubbert'!$N$9),'Data 1'!M2556,0)</f>
        <v>0</v>
      </c>
      <c r="X2556">
        <f>IF(AND(P2556&gt;='World Hubbert'!$P$9,P2555&lt;'World Hubbert'!$P$9),'Data 1'!M2556,0)</f>
        <v>0</v>
      </c>
    </row>
    <row r="2557" spans="13:24">
      <c r="M2557">
        <f t="shared" si="248"/>
        <v>2554</v>
      </c>
      <c r="N2557">
        <f>MAX('World Hubbert'!$N$17*(1-(M2557/'World Hubbert'!$N$18))*M2557,0)</f>
        <v>0</v>
      </c>
      <c r="O2557">
        <f t="shared" si="246"/>
        <v>0</v>
      </c>
      <c r="P2557">
        <f t="shared" si="247"/>
        <v>2100.9710439404557</v>
      </c>
      <c r="Q2557">
        <f t="shared" si="245"/>
        <v>2100</v>
      </c>
      <c r="R2557" s="25">
        <f t="shared" si="249"/>
        <v>0</v>
      </c>
      <c r="S2557" s="25">
        <f t="shared" si="250"/>
        <v>0</v>
      </c>
      <c r="W2557">
        <f>IF(AND(P2557&gt;='World Hubbert'!$N$9,P2556&lt;'World Hubbert'!$N$9),'Data 1'!M2557,0)</f>
        <v>0</v>
      </c>
      <c r="X2557">
        <f>IF(AND(P2557&gt;='World Hubbert'!$P$9,P2556&lt;'World Hubbert'!$P$9),'Data 1'!M2557,0)</f>
        <v>0</v>
      </c>
    </row>
    <row r="2558" spans="13:24">
      <c r="M2558">
        <f t="shared" si="248"/>
        <v>2555</v>
      </c>
      <c r="N2558">
        <f>MAX('World Hubbert'!$N$17*(1-(M2558/'World Hubbert'!$N$18))*M2558,0)</f>
        <v>0</v>
      </c>
      <c r="O2558">
        <f t="shared" si="246"/>
        <v>0</v>
      </c>
      <c r="P2558">
        <f t="shared" si="247"/>
        <v>2100.9710439404557</v>
      </c>
      <c r="Q2558">
        <f t="shared" si="245"/>
        <v>2100</v>
      </c>
      <c r="R2558" s="25">
        <f t="shared" si="249"/>
        <v>0</v>
      </c>
      <c r="S2558" s="25">
        <f t="shared" si="250"/>
        <v>0</v>
      </c>
      <c r="W2558">
        <f>IF(AND(P2558&gt;='World Hubbert'!$N$9,P2557&lt;'World Hubbert'!$N$9),'Data 1'!M2558,0)</f>
        <v>0</v>
      </c>
      <c r="X2558">
        <f>IF(AND(P2558&gt;='World Hubbert'!$P$9,P2557&lt;'World Hubbert'!$P$9),'Data 1'!M2558,0)</f>
        <v>0</v>
      </c>
    </row>
    <row r="2559" spans="13:24">
      <c r="M2559">
        <f t="shared" si="248"/>
        <v>2556</v>
      </c>
      <c r="N2559">
        <f>MAX('World Hubbert'!$N$17*(1-(M2559/'World Hubbert'!$N$18))*M2559,0)</f>
        <v>0</v>
      </c>
      <c r="O2559">
        <f t="shared" si="246"/>
        <v>0</v>
      </c>
      <c r="P2559">
        <f t="shared" si="247"/>
        <v>2100.9710439404557</v>
      </c>
      <c r="Q2559">
        <f t="shared" si="245"/>
        <v>2100</v>
      </c>
      <c r="R2559" s="25">
        <f t="shared" si="249"/>
        <v>0</v>
      </c>
      <c r="S2559" s="25">
        <f t="shared" si="250"/>
        <v>0</v>
      </c>
      <c r="W2559">
        <f>IF(AND(P2559&gt;='World Hubbert'!$N$9,P2558&lt;'World Hubbert'!$N$9),'Data 1'!M2559,0)</f>
        <v>0</v>
      </c>
      <c r="X2559">
        <f>IF(AND(P2559&gt;='World Hubbert'!$P$9,P2558&lt;'World Hubbert'!$P$9),'Data 1'!M2559,0)</f>
        <v>0</v>
      </c>
    </row>
    <row r="2560" spans="13:24">
      <c r="M2560">
        <f t="shared" si="248"/>
        <v>2557</v>
      </c>
      <c r="N2560">
        <f>MAX('World Hubbert'!$N$17*(1-(M2560/'World Hubbert'!$N$18))*M2560,0)</f>
        <v>0</v>
      </c>
      <c r="O2560">
        <f t="shared" si="246"/>
        <v>0</v>
      </c>
      <c r="P2560">
        <f t="shared" si="247"/>
        <v>2100.9710439404557</v>
      </c>
      <c r="Q2560">
        <f t="shared" si="245"/>
        <v>2100</v>
      </c>
      <c r="R2560" s="25">
        <f t="shared" si="249"/>
        <v>0</v>
      </c>
      <c r="S2560" s="25">
        <f t="shared" si="250"/>
        <v>0</v>
      </c>
      <c r="W2560">
        <f>IF(AND(P2560&gt;='World Hubbert'!$N$9,P2559&lt;'World Hubbert'!$N$9),'Data 1'!M2560,0)</f>
        <v>0</v>
      </c>
      <c r="X2560">
        <f>IF(AND(P2560&gt;='World Hubbert'!$P$9,P2559&lt;'World Hubbert'!$P$9),'Data 1'!M2560,0)</f>
        <v>0</v>
      </c>
    </row>
    <row r="2561" spans="13:24">
      <c r="M2561">
        <f t="shared" si="248"/>
        <v>2558</v>
      </c>
      <c r="N2561">
        <f>MAX('World Hubbert'!$N$17*(1-(M2561/'World Hubbert'!$N$18))*M2561,0)</f>
        <v>0</v>
      </c>
      <c r="O2561">
        <f t="shared" si="246"/>
        <v>0</v>
      </c>
      <c r="P2561">
        <f t="shared" si="247"/>
        <v>2100.9710439404557</v>
      </c>
      <c r="Q2561">
        <f t="shared" si="245"/>
        <v>2100</v>
      </c>
      <c r="R2561" s="25">
        <f t="shared" si="249"/>
        <v>0</v>
      </c>
      <c r="S2561" s="25">
        <f t="shared" si="250"/>
        <v>0</v>
      </c>
      <c r="W2561">
        <f>IF(AND(P2561&gt;='World Hubbert'!$N$9,P2560&lt;'World Hubbert'!$N$9),'Data 1'!M2561,0)</f>
        <v>0</v>
      </c>
      <c r="X2561">
        <f>IF(AND(P2561&gt;='World Hubbert'!$P$9,P2560&lt;'World Hubbert'!$P$9),'Data 1'!M2561,0)</f>
        <v>0</v>
      </c>
    </row>
    <row r="2562" spans="13:24">
      <c r="M2562">
        <f t="shared" si="248"/>
        <v>2559</v>
      </c>
      <c r="N2562">
        <f>MAX('World Hubbert'!$N$17*(1-(M2562/'World Hubbert'!$N$18))*M2562,0)</f>
        <v>0</v>
      </c>
      <c r="O2562">
        <f t="shared" si="246"/>
        <v>0</v>
      </c>
      <c r="P2562">
        <f t="shared" si="247"/>
        <v>2100.9710439404557</v>
      </c>
      <c r="Q2562">
        <f t="shared" si="245"/>
        <v>2100</v>
      </c>
      <c r="R2562" s="25">
        <f t="shared" si="249"/>
        <v>0</v>
      </c>
      <c r="S2562" s="25">
        <f t="shared" si="250"/>
        <v>0</v>
      </c>
      <c r="W2562">
        <f>IF(AND(P2562&gt;='World Hubbert'!$N$9,P2561&lt;'World Hubbert'!$N$9),'Data 1'!M2562,0)</f>
        <v>0</v>
      </c>
      <c r="X2562">
        <f>IF(AND(P2562&gt;='World Hubbert'!$P$9,P2561&lt;'World Hubbert'!$P$9),'Data 1'!M2562,0)</f>
        <v>0</v>
      </c>
    </row>
    <row r="2563" spans="13:24">
      <c r="M2563">
        <f t="shared" si="248"/>
        <v>2560</v>
      </c>
      <c r="N2563">
        <f>MAX('World Hubbert'!$N$17*(1-(M2563/'World Hubbert'!$N$18))*M2563,0)</f>
        <v>0</v>
      </c>
      <c r="O2563">
        <f t="shared" si="246"/>
        <v>0</v>
      </c>
      <c r="P2563">
        <f t="shared" si="247"/>
        <v>2100.9710439404557</v>
      </c>
      <c r="Q2563">
        <f t="shared" si="245"/>
        <v>2100</v>
      </c>
      <c r="R2563" s="25">
        <f t="shared" si="249"/>
        <v>0</v>
      </c>
      <c r="S2563" s="25">
        <f t="shared" si="250"/>
        <v>0</v>
      </c>
      <c r="W2563">
        <f>IF(AND(P2563&gt;='World Hubbert'!$N$9,P2562&lt;'World Hubbert'!$N$9),'Data 1'!M2563,0)</f>
        <v>0</v>
      </c>
      <c r="X2563">
        <f>IF(AND(P2563&gt;='World Hubbert'!$P$9,P2562&lt;'World Hubbert'!$P$9),'Data 1'!M2563,0)</f>
        <v>0</v>
      </c>
    </row>
    <row r="2564" spans="13:24">
      <c r="M2564">
        <f t="shared" si="248"/>
        <v>2561</v>
      </c>
      <c r="N2564">
        <f>MAX('World Hubbert'!$N$17*(1-(M2564/'World Hubbert'!$N$18))*M2564,0)</f>
        <v>0</v>
      </c>
      <c r="O2564">
        <f t="shared" si="246"/>
        <v>0</v>
      </c>
      <c r="P2564">
        <f t="shared" si="247"/>
        <v>2100.9710439404557</v>
      </c>
      <c r="Q2564">
        <f t="shared" si="245"/>
        <v>2100</v>
      </c>
      <c r="R2564" s="25">
        <f t="shared" si="249"/>
        <v>0</v>
      </c>
      <c r="S2564" s="25">
        <f t="shared" si="250"/>
        <v>0</v>
      </c>
      <c r="W2564">
        <f>IF(AND(P2564&gt;='World Hubbert'!$N$9,P2563&lt;'World Hubbert'!$N$9),'Data 1'!M2564,0)</f>
        <v>0</v>
      </c>
      <c r="X2564">
        <f>IF(AND(P2564&gt;='World Hubbert'!$P$9,P2563&lt;'World Hubbert'!$P$9),'Data 1'!M2564,0)</f>
        <v>0</v>
      </c>
    </row>
    <row r="2565" spans="13:24">
      <c r="M2565">
        <f t="shared" si="248"/>
        <v>2562</v>
      </c>
      <c r="N2565">
        <f>MAX('World Hubbert'!$N$17*(1-(M2565/'World Hubbert'!$N$18))*M2565,0)</f>
        <v>0</v>
      </c>
      <c r="O2565">
        <f t="shared" si="246"/>
        <v>0</v>
      </c>
      <c r="P2565">
        <f t="shared" si="247"/>
        <v>2100.9710439404557</v>
      </c>
      <c r="Q2565">
        <f t="shared" ref="Q2565:Q2628" si="251">INT(P2565)</f>
        <v>2100</v>
      </c>
      <c r="R2565" s="25">
        <f t="shared" si="249"/>
        <v>0</v>
      </c>
      <c r="S2565" s="25">
        <f t="shared" si="250"/>
        <v>0</v>
      </c>
      <c r="W2565">
        <f>IF(AND(P2565&gt;='World Hubbert'!$N$9,P2564&lt;'World Hubbert'!$N$9),'Data 1'!M2565,0)</f>
        <v>0</v>
      </c>
      <c r="X2565">
        <f>IF(AND(P2565&gt;='World Hubbert'!$P$9,P2564&lt;'World Hubbert'!$P$9),'Data 1'!M2565,0)</f>
        <v>0</v>
      </c>
    </row>
    <row r="2566" spans="13:24">
      <c r="M2566">
        <f t="shared" si="248"/>
        <v>2563</v>
      </c>
      <c r="N2566">
        <f>MAX('World Hubbert'!$N$17*(1-(M2566/'World Hubbert'!$N$18))*M2566,0)</f>
        <v>0</v>
      </c>
      <c r="O2566">
        <f t="shared" si="246"/>
        <v>0</v>
      </c>
      <c r="P2566">
        <f t="shared" si="247"/>
        <v>2100.9710439404557</v>
      </c>
      <c r="Q2566">
        <f t="shared" si="251"/>
        <v>2100</v>
      </c>
      <c r="R2566" s="25">
        <f t="shared" si="249"/>
        <v>0</v>
      </c>
      <c r="S2566" s="25">
        <f t="shared" si="250"/>
        <v>0</v>
      </c>
      <c r="W2566">
        <f>IF(AND(P2566&gt;='World Hubbert'!$N$9,P2565&lt;'World Hubbert'!$N$9),'Data 1'!M2566,0)</f>
        <v>0</v>
      </c>
      <c r="X2566">
        <f>IF(AND(P2566&gt;='World Hubbert'!$P$9,P2565&lt;'World Hubbert'!$P$9),'Data 1'!M2566,0)</f>
        <v>0</v>
      </c>
    </row>
    <row r="2567" spans="13:24">
      <c r="M2567">
        <f t="shared" si="248"/>
        <v>2564</v>
      </c>
      <c r="N2567">
        <f>MAX('World Hubbert'!$N$17*(1-(M2567/'World Hubbert'!$N$18))*M2567,0)</f>
        <v>0</v>
      </c>
      <c r="O2567">
        <f t="shared" si="246"/>
        <v>0</v>
      </c>
      <c r="P2567">
        <f t="shared" si="247"/>
        <v>2100.9710439404557</v>
      </c>
      <c r="Q2567">
        <f t="shared" si="251"/>
        <v>2100</v>
      </c>
      <c r="R2567" s="25">
        <f t="shared" si="249"/>
        <v>0</v>
      </c>
      <c r="S2567" s="25">
        <f t="shared" si="250"/>
        <v>0</v>
      </c>
      <c r="W2567">
        <f>IF(AND(P2567&gt;='World Hubbert'!$N$9,P2566&lt;'World Hubbert'!$N$9),'Data 1'!M2567,0)</f>
        <v>0</v>
      </c>
      <c r="X2567">
        <f>IF(AND(P2567&gt;='World Hubbert'!$P$9,P2566&lt;'World Hubbert'!$P$9),'Data 1'!M2567,0)</f>
        <v>0</v>
      </c>
    </row>
    <row r="2568" spans="13:24">
      <c r="M2568">
        <f t="shared" si="248"/>
        <v>2565</v>
      </c>
      <c r="N2568">
        <f>MAX('World Hubbert'!$N$17*(1-(M2568/'World Hubbert'!$N$18))*M2568,0)</f>
        <v>0</v>
      </c>
      <c r="O2568">
        <f t="shared" si="246"/>
        <v>0</v>
      </c>
      <c r="P2568">
        <f t="shared" si="247"/>
        <v>2100.9710439404557</v>
      </c>
      <c r="Q2568">
        <f t="shared" si="251"/>
        <v>2100</v>
      </c>
      <c r="R2568" s="25">
        <f t="shared" si="249"/>
        <v>0</v>
      </c>
      <c r="S2568" s="25">
        <f t="shared" si="250"/>
        <v>0</v>
      </c>
      <c r="W2568">
        <f>IF(AND(P2568&gt;='World Hubbert'!$N$9,P2567&lt;'World Hubbert'!$N$9),'Data 1'!M2568,0)</f>
        <v>0</v>
      </c>
      <c r="X2568">
        <f>IF(AND(P2568&gt;='World Hubbert'!$P$9,P2567&lt;'World Hubbert'!$P$9),'Data 1'!M2568,0)</f>
        <v>0</v>
      </c>
    </row>
    <row r="2569" spans="13:24">
      <c r="M2569">
        <f t="shared" si="248"/>
        <v>2566</v>
      </c>
      <c r="N2569">
        <f>MAX('World Hubbert'!$N$17*(1-(M2569/'World Hubbert'!$N$18))*M2569,0)</f>
        <v>0</v>
      </c>
      <c r="O2569">
        <f t="shared" si="246"/>
        <v>0</v>
      </c>
      <c r="P2569">
        <f t="shared" si="247"/>
        <v>2100.9710439404557</v>
      </c>
      <c r="Q2569">
        <f t="shared" si="251"/>
        <v>2100</v>
      </c>
      <c r="R2569" s="25">
        <f t="shared" si="249"/>
        <v>0</v>
      </c>
      <c r="S2569" s="25">
        <f t="shared" si="250"/>
        <v>0</v>
      </c>
      <c r="W2569">
        <f>IF(AND(P2569&gt;='World Hubbert'!$N$9,P2568&lt;'World Hubbert'!$N$9),'Data 1'!M2569,0)</f>
        <v>0</v>
      </c>
      <c r="X2569">
        <f>IF(AND(P2569&gt;='World Hubbert'!$P$9,P2568&lt;'World Hubbert'!$P$9),'Data 1'!M2569,0)</f>
        <v>0</v>
      </c>
    </row>
    <row r="2570" spans="13:24">
      <c r="M2570">
        <f t="shared" si="248"/>
        <v>2567</v>
      </c>
      <c r="N2570">
        <f>MAX('World Hubbert'!$N$17*(1-(M2570/'World Hubbert'!$N$18))*M2570,0)</f>
        <v>0</v>
      </c>
      <c r="O2570">
        <f t="shared" si="246"/>
        <v>0</v>
      </c>
      <c r="P2570">
        <f t="shared" si="247"/>
        <v>2100.9710439404557</v>
      </c>
      <c r="Q2570">
        <f t="shared" si="251"/>
        <v>2100</v>
      </c>
      <c r="R2570" s="25">
        <f t="shared" si="249"/>
        <v>0</v>
      </c>
      <c r="S2570" s="25">
        <f t="shared" si="250"/>
        <v>0</v>
      </c>
      <c r="W2570">
        <f>IF(AND(P2570&gt;='World Hubbert'!$N$9,P2569&lt;'World Hubbert'!$N$9),'Data 1'!M2570,0)</f>
        <v>0</v>
      </c>
      <c r="X2570">
        <f>IF(AND(P2570&gt;='World Hubbert'!$P$9,P2569&lt;'World Hubbert'!$P$9),'Data 1'!M2570,0)</f>
        <v>0</v>
      </c>
    </row>
    <row r="2571" spans="13:24">
      <c r="M2571">
        <f t="shared" si="248"/>
        <v>2568</v>
      </c>
      <c r="N2571">
        <f>MAX('World Hubbert'!$N$17*(1-(M2571/'World Hubbert'!$N$18))*M2571,0)</f>
        <v>0</v>
      </c>
      <c r="O2571">
        <f t="shared" si="246"/>
        <v>0</v>
      </c>
      <c r="P2571">
        <f t="shared" si="247"/>
        <v>2100.9710439404557</v>
      </c>
      <c r="Q2571">
        <f t="shared" si="251"/>
        <v>2100</v>
      </c>
      <c r="R2571" s="25">
        <f t="shared" si="249"/>
        <v>0</v>
      </c>
      <c r="S2571" s="25">
        <f t="shared" si="250"/>
        <v>0</v>
      </c>
      <c r="W2571">
        <f>IF(AND(P2571&gt;='World Hubbert'!$N$9,P2570&lt;'World Hubbert'!$N$9),'Data 1'!M2571,0)</f>
        <v>0</v>
      </c>
      <c r="X2571">
        <f>IF(AND(P2571&gt;='World Hubbert'!$P$9,P2570&lt;'World Hubbert'!$P$9),'Data 1'!M2571,0)</f>
        <v>0</v>
      </c>
    </row>
    <row r="2572" spans="13:24">
      <c r="M2572">
        <f t="shared" si="248"/>
        <v>2569</v>
      </c>
      <c r="N2572">
        <f>MAX('World Hubbert'!$N$17*(1-(M2572/'World Hubbert'!$N$18))*M2572,0)</f>
        <v>0</v>
      </c>
      <c r="O2572">
        <f t="shared" si="246"/>
        <v>0</v>
      </c>
      <c r="P2572">
        <f t="shared" si="247"/>
        <v>2100.9710439404557</v>
      </c>
      <c r="Q2572">
        <f t="shared" si="251"/>
        <v>2100</v>
      </c>
      <c r="R2572" s="25">
        <f t="shared" si="249"/>
        <v>0</v>
      </c>
      <c r="S2572" s="25">
        <f t="shared" si="250"/>
        <v>0</v>
      </c>
      <c r="W2572">
        <f>IF(AND(P2572&gt;='World Hubbert'!$N$9,P2571&lt;'World Hubbert'!$N$9),'Data 1'!M2572,0)</f>
        <v>0</v>
      </c>
      <c r="X2572">
        <f>IF(AND(P2572&gt;='World Hubbert'!$P$9,P2571&lt;'World Hubbert'!$P$9),'Data 1'!M2572,0)</f>
        <v>0</v>
      </c>
    </row>
    <row r="2573" spans="13:24">
      <c r="M2573">
        <f t="shared" si="248"/>
        <v>2570</v>
      </c>
      <c r="N2573">
        <f>MAX('World Hubbert'!$N$17*(1-(M2573/'World Hubbert'!$N$18))*M2573,0)</f>
        <v>0</v>
      </c>
      <c r="O2573">
        <f t="shared" si="246"/>
        <v>0</v>
      </c>
      <c r="P2573">
        <f t="shared" si="247"/>
        <v>2100.9710439404557</v>
      </c>
      <c r="Q2573">
        <f t="shared" si="251"/>
        <v>2100</v>
      </c>
      <c r="R2573" s="25">
        <f t="shared" si="249"/>
        <v>0</v>
      </c>
      <c r="S2573" s="25">
        <f t="shared" si="250"/>
        <v>0</v>
      </c>
      <c r="W2573">
        <f>IF(AND(P2573&gt;='World Hubbert'!$N$9,P2572&lt;'World Hubbert'!$N$9),'Data 1'!M2573,0)</f>
        <v>0</v>
      </c>
      <c r="X2573">
        <f>IF(AND(P2573&gt;='World Hubbert'!$P$9,P2572&lt;'World Hubbert'!$P$9),'Data 1'!M2573,0)</f>
        <v>0</v>
      </c>
    </row>
    <row r="2574" spans="13:24">
      <c r="M2574">
        <f t="shared" si="248"/>
        <v>2571</v>
      </c>
      <c r="N2574">
        <f>MAX('World Hubbert'!$N$17*(1-(M2574/'World Hubbert'!$N$18))*M2574,0)</f>
        <v>0</v>
      </c>
      <c r="O2574">
        <f t="shared" si="246"/>
        <v>0</v>
      </c>
      <c r="P2574">
        <f t="shared" si="247"/>
        <v>2100.9710439404557</v>
      </c>
      <c r="Q2574">
        <f t="shared" si="251"/>
        <v>2100</v>
      </c>
      <c r="R2574" s="25">
        <f t="shared" si="249"/>
        <v>0</v>
      </c>
      <c r="S2574" s="25">
        <f t="shared" si="250"/>
        <v>0</v>
      </c>
      <c r="W2574">
        <f>IF(AND(P2574&gt;='World Hubbert'!$N$9,P2573&lt;'World Hubbert'!$N$9),'Data 1'!M2574,0)</f>
        <v>0</v>
      </c>
      <c r="X2574">
        <f>IF(AND(P2574&gt;='World Hubbert'!$P$9,P2573&lt;'World Hubbert'!$P$9),'Data 1'!M2574,0)</f>
        <v>0</v>
      </c>
    </row>
    <row r="2575" spans="13:24">
      <c r="M2575">
        <f t="shared" si="248"/>
        <v>2572</v>
      </c>
      <c r="N2575">
        <f>MAX('World Hubbert'!$N$17*(1-(M2575/'World Hubbert'!$N$18))*M2575,0)</f>
        <v>0</v>
      </c>
      <c r="O2575">
        <f t="shared" si="246"/>
        <v>0</v>
      </c>
      <c r="P2575">
        <f t="shared" si="247"/>
        <v>2100.9710439404557</v>
      </c>
      <c r="Q2575">
        <f t="shared" si="251"/>
        <v>2100</v>
      </c>
      <c r="R2575" s="25">
        <f t="shared" si="249"/>
        <v>0</v>
      </c>
      <c r="S2575" s="25">
        <f t="shared" si="250"/>
        <v>0</v>
      </c>
      <c r="W2575">
        <f>IF(AND(P2575&gt;='World Hubbert'!$N$9,P2574&lt;'World Hubbert'!$N$9),'Data 1'!M2575,0)</f>
        <v>0</v>
      </c>
      <c r="X2575">
        <f>IF(AND(P2575&gt;='World Hubbert'!$P$9,P2574&lt;'World Hubbert'!$P$9),'Data 1'!M2575,0)</f>
        <v>0</v>
      </c>
    </row>
    <row r="2576" spans="13:24">
      <c r="M2576">
        <f t="shared" si="248"/>
        <v>2573</v>
      </c>
      <c r="N2576">
        <f>MAX('World Hubbert'!$N$17*(1-(M2576/'World Hubbert'!$N$18))*M2576,0)</f>
        <v>0</v>
      </c>
      <c r="O2576">
        <f t="shared" si="246"/>
        <v>0</v>
      </c>
      <c r="P2576">
        <f t="shared" si="247"/>
        <v>2100.9710439404557</v>
      </c>
      <c r="Q2576">
        <f t="shared" si="251"/>
        <v>2100</v>
      </c>
      <c r="R2576" s="25">
        <f t="shared" si="249"/>
        <v>0</v>
      </c>
      <c r="S2576" s="25">
        <f t="shared" si="250"/>
        <v>0</v>
      </c>
      <c r="W2576">
        <f>IF(AND(P2576&gt;='World Hubbert'!$N$9,P2575&lt;'World Hubbert'!$N$9),'Data 1'!M2576,0)</f>
        <v>0</v>
      </c>
      <c r="X2576">
        <f>IF(AND(P2576&gt;='World Hubbert'!$P$9,P2575&lt;'World Hubbert'!$P$9),'Data 1'!M2576,0)</f>
        <v>0</v>
      </c>
    </row>
    <row r="2577" spans="13:24">
      <c r="M2577">
        <f t="shared" si="248"/>
        <v>2574</v>
      </c>
      <c r="N2577">
        <f>MAX('World Hubbert'!$N$17*(1-(M2577/'World Hubbert'!$N$18))*M2577,0)</f>
        <v>0</v>
      </c>
      <c r="O2577">
        <f t="shared" si="246"/>
        <v>0</v>
      </c>
      <c r="P2577">
        <f t="shared" si="247"/>
        <v>2100.9710439404557</v>
      </c>
      <c r="Q2577">
        <f t="shared" si="251"/>
        <v>2100</v>
      </c>
      <c r="R2577" s="25">
        <f t="shared" si="249"/>
        <v>0</v>
      </c>
      <c r="S2577" s="25">
        <f t="shared" si="250"/>
        <v>0</v>
      </c>
      <c r="W2577">
        <f>IF(AND(P2577&gt;='World Hubbert'!$N$9,P2576&lt;'World Hubbert'!$N$9),'Data 1'!M2577,0)</f>
        <v>0</v>
      </c>
      <c r="X2577">
        <f>IF(AND(P2577&gt;='World Hubbert'!$P$9,P2576&lt;'World Hubbert'!$P$9),'Data 1'!M2577,0)</f>
        <v>0</v>
      </c>
    </row>
    <row r="2578" spans="13:24">
      <c r="M2578">
        <f t="shared" si="248"/>
        <v>2575</v>
      </c>
      <c r="N2578">
        <f>MAX('World Hubbert'!$N$17*(1-(M2578/'World Hubbert'!$N$18))*M2578,0)</f>
        <v>0</v>
      </c>
      <c r="O2578">
        <f t="shared" si="246"/>
        <v>0</v>
      </c>
      <c r="P2578">
        <f t="shared" si="247"/>
        <v>2100.9710439404557</v>
      </c>
      <c r="Q2578">
        <f t="shared" si="251"/>
        <v>2100</v>
      </c>
      <c r="R2578" s="25">
        <f t="shared" si="249"/>
        <v>0</v>
      </c>
      <c r="S2578" s="25">
        <f t="shared" si="250"/>
        <v>0</v>
      </c>
      <c r="W2578">
        <f>IF(AND(P2578&gt;='World Hubbert'!$N$9,P2577&lt;'World Hubbert'!$N$9),'Data 1'!M2578,0)</f>
        <v>0</v>
      </c>
      <c r="X2578">
        <f>IF(AND(P2578&gt;='World Hubbert'!$P$9,P2577&lt;'World Hubbert'!$P$9),'Data 1'!M2578,0)</f>
        <v>0</v>
      </c>
    </row>
    <row r="2579" spans="13:24">
      <c r="M2579">
        <f t="shared" si="248"/>
        <v>2576</v>
      </c>
      <c r="N2579">
        <f>MAX('World Hubbert'!$N$17*(1-(M2579/'World Hubbert'!$N$18))*M2579,0)</f>
        <v>0</v>
      </c>
      <c r="O2579">
        <f t="shared" si="246"/>
        <v>0</v>
      </c>
      <c r="P2579">
        <f t="shared" si="247"/>
        <v>2100.9710439404557</v>
      </c>
      <c r="Q2579">
        <f t="shared" si="251"/>
        <v>2100</v>
      </c>
      <c r="R2579" s="25">
        <f t="shared" si="249"/>
        <v>0</v>
      </c>
      <c r="S2579" s="25">
        <f t="shared" si="250"/>
        <v>0</v>
      </c>
      <c r="W2579">
        <f>IF(AND(P2579&gt;='World Hubbert'!$N$9,P2578&lt;'World Hubbert'!$N$9),'Data 1'!M2579,0)</f>
        <v>0</v>
      </c>
      <c r="X2579">
        <f>IF(AND(P2579&gt;='World Hubbert'!$P$9,P2578&lt;'World Hubbert'!$P$9),'Data 1'!M2579,0)</f>
        <v>0</v>
      </c>
    </row>
    <row r="2580" spans="13:24">
      <c r="M2580">
        <f t="shared" si="248"/>
        <v>2577</v>
      </c>
      <c r="N2580">
        <f>MAX('World Hubbert'!$N$17*(1-(M2580/'World Hubbert'!$N$18))*M2580,0)</f>
        <v>0</v>
      </c>
      <c r="O2580">
        <f t="shared" si="246"/>
        <v>0</v>
      </c>
      <c r="P2580">
        <f t="shared" si="247"/>
        <v>2100.9710439404557</v>
      </c>
      <c r="Q2580">
        <f t="shared" si="251"/>
        <v>2100</v>
      </c>
      <c r="R2580" s="25">
        <f t="shared" si="249"/>
        <v>0</v>
      </c>
      <c r="S2580" s="25">
        <f t="shared" si="250"/>
        <v>0</v>
      </c>
      <c r="W2580">
        <f>IF(AND(P2580&gt;='World Hubbert'!$N$9,P2579&lt;'World Hubbert'!$N$9),'Data 1'!M2580,0)</f>
        <v>0</v>
      </c>
      <c r="X2580">
        <f>IF(AND(P2580&gt;='World Hubbert'!$P$9,P2579&lt;'World Hubbert'!$P$9),'Data 1'!M2580,0)</f>
        <v>0</v>
      </c>
    </row>
    <row r="2581" spans="13:24">
      <c r="M2581">
        <f t="shared" si="248"/>
        <v>2578</v>
      </c>
      <c r="N2581">
        <f>MAX('World Hubbert'!$N$17*(1-(M2581/'World Hubbert'!$N$18))*M2581,0)</f>
        <v>0</v>
      </c>
      <c r="O2581">
        <f t="shared" ref="O2581:O2644" si="252">IF(N2581&gt;0,1/N2581,0)</f>
        <v>0</v>
      </c>
      <c r="P2581">
        <f t="shared" ref="P2581:P2644" si="253">P2580+O2581</f>
        <v>2100.9710439404557</v>
      </c>
      <c r="Q2581">
        <f t="shared" si="251"/>
        <v>2100</v>
      </c>
      <c r="R2581" s="25">
        <f t="shared" si="249"/>
        <v>0</v>
      </c>
      <c r="S2581" s="25">
        <f t="shared" si="250"/>
        <v>0</v>
      </c>
      <c r="W2581">
        <f>IF(AND(P2581&gt;='World Hubbert'!$N$9,P2580&lt;'World Hubbert'!$N$9),'Data 1'!M2581,0)</f>
        <v>0</v>
      </c>
      <c r="X2581">
        <f>IF(AND(P2581&gt;='World Hubbert'!$P$9,P2580&lt;'World Hubbert'!$P$9),'Data 1'!M2581,0)</f>
        <v>0</v>
      </c>
    </row>
    <row r="2582" spans="13:24">
      <c r="M2582">
        <f t="shared" si="248"/>
        <v>2579</v>
      </c>
      <c r="N2582">
        <f>MAX('World Hubbert'!$N$17*(1-(M2582/'World Hubbert'!$N$18))*M2582,0)</f>
        <v>0</v>
      </c>
      <c r="O2582">
        <f t="shared" si="252"/>
        <v>0</v>
      </c>
      <c r="P2582">
        <f t="shared" si="253"/>
        <v>2100.9710439404557</v>
      </c>
      <c r="Q2582">
        <f t="shared" si="251"/>
        <v>2100</v>
      </c>
      <c r="R2582" s="25">
        <f t="shared" si="249"/>
        <v>0</v>
      </c>
      <c r="S2582" s="25">
        <f t="shared" si="250"/>
        <v>0</v>
      </c>
      <c r="W2582">
        <f>IF(AND(P2582&gt;='World Hubbert'!$N$9,P2581&lt;'World Hubbert'!$N$9),'Data 1'!M2582,0)</f>
        <v>0</v>
      </c>
      <c r="X2582">
        <f>IF(AND(P2582&gt;='World Hubbert'!$P$9,P2581&lt;'World Hubbert'!$P$9),'Data 1'!M2582,0)</f>
        <v>0</v>
      </c>
    </row>
    <row r="2583" spans="13:24">
      <c r="M2583">
        <f t="shared" si="248"/>
        <v>2580</v>
      </c>
      <c r="N2583">
        <f>MAX('World Hubbert'!$N$17*(1-(M2583/'World Hubbert'!$N$18))*M2583,0)</f>
        <v>0</v>
      </c>
      <c r="O2583">
        <f t="shared" si="252"/>
        <v>0</v>
      </c>
      <c r="P2583">
        <f t="shared" si="253"/>
        <v>2100.9710439404557</v>
      </c>
      <c r="Q2583">
        <f t="shared" si="251"/>
        <v>2100</v>
      </c>
      <c r="R2583" s="25">
        <f t="shared" si="249"/>
        <v>0</v>
      </c>
      <c r="S2583" s="25">
        <f t="shared" si="250"/>
        <v>0</v>
      </c>
      <c r="W2583">
        <f>IF(AND(P2583&gt;='World Hubbert'!$N$9,P2582&lt;'World Hubbert'!$N$9),'Data 1'!M2583,0)</f>
        <v>0</v>
      </c>
      <c r="X2583">
        <f>IF(AND(P2583&gt;='World Hubbert'!$P$9,P2582&lt;'World Hubbert'!$P$9),'Data 1'!M2583,0)</f>
        <v>0</v>
      </c>
    </row>
    <row r="2584" spans="13:24">
      <c r="M2584">
        <f t="shared" si="248"/>
        <v>2581</v>
      </c>
      <c r="N2584">
        <f>MAX('World Hubbert'!$N$17*(1-(M2584/'World Hubbert'!$N$18))*M2584,0)</f>
        <v>0</v>
      </c>
      <c r="O2584">
        <f t="shared" si="252"/>
        <v>0</v>
      </c>
      <c r="P2584">
        <f t="shared" si="253"/>
        <v>2100.9710439404557</v>
      </c>
      <c r="Q2584">
        <f t="shared" si="251"/>
        <v>2100</v>
      </c>
      <c r="R2584" s="25">
        <f t="shared" si="249"/>
        <v>0</v>
      </c>
      <c r="S2584" s="25">
        <f t="shared" si="250"/>
        <v>0</v>
      </c>
      <c r="W2584">
        <f>IF(AND(P2584&gt;='World Hubbert'!$N$9,P2583&lt;'World Hubbert'!$N$9),'Data 1'!M2584,0)</f>
        <v>0</v>
      </c>
      <c r="X2584">
        <f>IF(AND(P2584&gt;='World Hubbert'!$P$9,P2583&lt;'World Hubbert'!$P$9),'Data 1'!M2584,0)</f>
        <v>0</v>
      </c>
    </row>
    <row r="2585" spans="13:24">
      <c r="M2585">
        <f t="shared" si="248"/>
        <v>2582</v>
      </c>
      <c r="N2585">
        <f>MAX('World Hubbert'!$N$17*(1-(M2585/'World Hubbert'!$N$18))*M2585,0)</f>
        <v>0</v>
      </c>
      <c r="O2585">
        <f t="shared" si="252"/>
        <v>0</v>
      </c>
      <c r="P2585">
        <f t="shared" si="253"/>
        <v>2100.9710439404557</v>
      </c>
      <c r="Q2585">
        <f t="shared" si="251"/>
        <v>2100</v>
      </c>
      <c r="R2585" s="25">
        <f t="shared" si="249"/>
        <v>0</v>
      </c>
      <c r="S2585" s="25">
        <f t="shared" si="250"/>
        <v>0</v>
      </c>
      <c r="W2585">
        <f>IF(AND(P2585&gt;='World Hubbert'!$N$9,P2584&lt;'World Hubbert'!$N$9),'Data 1'!M2585,0)</f>
        <v>0</v>
      </c>
      <c r="X2585">
        <f>IF(AND(P2585&gt;='World Hubbert'!$P$9,P2584&lt;'World Hubbert'!$P$9),'Data 1'!M2585,0)</f>
        <v>0</v>
      </c>
    </row>
    <row r="2586" spans="13:24">
      <c r="M2586">
        <f t="shared" si="248"/>
        <v>2583</v>
      </c>
      <c r="N2586">
        <f>MAX('World Hubbert'!$N$17*(1-(M2586/'World Hubbert'!$N$18))*M2586,0)</f>
        <v>0</v>
      </c>
      <c r="O2586">
        <f t="shared" si="252"/>
        <v>0</v>
      </c>
      <c r="P2586">
        <f t="shared" si="253"/>
        <v>2100.9710439404557</v>
      </c>
      <c r="Q2586">
        <f t="shared" si="251"/>
        <v>2100</v>
      </c>
      <c r="R2586" s="25">
        <f t="shared" si="249"/>
        <v>0</v>
      </c>
      <c r="S2586" s="25">
        <f t="shared" si="250"/>
        <v>0</v>
      </c>
      <c r="W2586">
        <f>IF(AND(P2586&gt;='World Hubbert'!$N$9,P2585&lt;'World Hubbert'!$N$9),'Data 1'!M2586,0)</f>
        <v>0</v>
      </c>
      <c r="X2586">
        <f>IF(AND(P2586&gt;='World Hubbert'!$P$9,P2585&lt;'World Hubbert'!$P$9),'Data 1'!M2586,0)</f>
        <v>0</v>
      </c>
    </row>
    <row r="2587" spans="13:24">
      <c r="M2587">
        <f t="shared" si="248"/>
        <v>2584</v>
      </c>
      <c r="N2587">
        <f>MAX('World Hubbert'!$N$17*(1-(M2587/'World Hubbert'!$N$18))*M2587,0)</f>
        <v>0</v>
      </c>
      <c r="O2587">
        <f t="shared" si="252"/>
        <v>0</v>
      </c>
      <c r="P2587">
        <f t="shared" si="253"/>
        <v>2100.9710439404557</v>
      </c>
      <c r="Q2587">
        <f t="shared" si="251"/>
        <v>2100</v>
      </c>
      <c r="R2587" s="25">
        <f t="shared" si="249"/>
        <v>0</v>
      </c>
      <c r="S2587" s="25">
        <f t="shared" si="250"/>
        <v>0</v>
      </c>
      <c r="W2587">
        <f>IF(AND(P2587&gt;='World Hubbert'!$N$9,P2586&lt;'World Hubbert'!$N$9),'Data 1'!M2587,0)</f>
        <v>0</v>
      </c>
      <c r="X2587">
        <f>IF(AND(P2587&gt;='World Hubbert'!$P$9,P2586&lt;'World Hubbert'!$P$9),'Data 1'!M2587,0)</f>
        <v>0</v>
      </c>
    </row>
    <row r="2588" spans="13:24">
      <c r="M2588">
        <f t="shared" si="248"/>
        <v>2585</v>
      </c>
      <c r="N2588">
        <f>MAX('World Hubbert'!$N$17*(1-(M2588/'World Hubbert'!$N$18))*M2588,0)</f>
        <v>0</v>
      </c>
      <c r="O2588">
        <f t="shared" si="252"/>
        <v>0</v>
      </c>
      <c r="P2588">
        <f t="shared" si="253"/>
        <v>2100.9710439404557</v>
      </c>
      <c r="Q2588">
        <f t="shared" si="251"/>
        <v>2100</v>
      </c>
      <c r="R2588" s="25">
        <f t="shared" si="249"/>
        <v>0</v>
      </c>
      <c r="S2588" s="25">
        <f t="shared" si="250"/>
        <v>0</v>
      </c>
      <c r="W2588">
        <f>IF(AND(P2588&gt;='World Hubbert'!$N$9,P2587&lt;'World Hubbert'!$N$9),'Data 1'!M2588,0)</f>
        <v>0</v>
      </c>
      <c r="X2588">
        <f>IF(AND(P2588&gt;='World Hubbert'!$P$9,P2587&lt;'World Hubbert'!$P$9),'Data 1'!M2588,0)</f>
        <v>0</v>
      </c>
    </row>
    <row r="2589" spans="13:24">
      <c r="M2589">
        <f t="shared" si="248"/>
        <v>2586</v>
      </c>
      <c r="N2589">
        <f>MAX('World Hubbert'!$N$17*(1-(M2589/'World Hubbert'!$N$18))*M2589,0)</f>
        <v>0</v>
      </c>
      <c r="O2589">
        <f t="shared" si="252"/>
        <v>0</v>
      </c>
      <c r="P2589">
        <f t="shared" si="253"/>
        <v>2100.9710439404557</v>
      </c>
      <c r="Q2589">
        <f t="shared" si="251"/>
        <v>2100</v>
      </c>
      <c r="R2589" s="25">
        <f t="shared" si="249"/>
        <v>0</v>
      </c>
      <c r="S2589" s="25">
        <f t="shared" si="250"/>
        <v>0</v>
      </c>
      <c r="W2589">
        <f>IF(AND(P2589&gt;='World Hubbert'!$N$9,P2588&lt;'World Hubbert'!$N$9),'Data 1'!M2589,0)</f>
        <v>0</v>
      </c>
      <c r="X2589">
        <f>IF(AND(P2589&gt;='World Hubbert'!$P$9,P2588&lt;'World Hubbert'!$P$9),'Data 1'!M2589,0)</f>
        <v>0</v>
      </c>
    </row>
    <row r="2590" spans="13:24">
      <c r="M2590">
        <f t="shared" si="248"/>
        <v>2587</v>
      </c>
      <c r="N2590">
        <f>MAX('World Hubbert'!$N$17*(1-(M2590/'World Hubbert'!$N$18))*M2590,0)</f>
        <v>0</v>
      </c>
      <c r="O2590">
        <f t="shared" si="252"/>
        <v>0</v>
      </c>
      <c r="P2590">
        <f t="shared" si="253"/>
        <v>2100.9710439404557</v>
      </c>
      <c r="Q2590">
        <f t="shared" si="251"/>
        <v>2100</v>
      </c>
      <c r="R2590" s="25">
        <f t="shared" si="249"/>
        <v>0</v>
      </c>
      <c r="S2590" s="25">
        <f t="shared" si="250"/>
        <v>0</v>
      </c>
      <c r="W2590">
        <f>IF(AND(P2590&gt;='World Hubbert'!$N$9,P2589&lt;'World Hubbert'!$N$9),'Data 1'!M2590,0)</f>
        <v>0</v>
      </c>
      <c r="X2590">
        <f>IF(AND(P2590&gt;='World Hubbert'!$P$9,P2589&lt;'World Hubbert'!$P$9),'Data 1'!M2590,0)</f>
        <v>0</v>
      </c>
    </row>
    <row r="2591" spans="13:24">
      <c r="M2591">
        <f t="shared" si="248"/>
        <v>2588</v>
      </c>
      <c r="N2591">
        <f>MAX('World Hubbert'!$N$17*(1-(M2591/'World Hubbert'!$N$18))*M2591,0)</f>
        <v>0</v>
      </c>
      <c r="O2591">
        <f t="shared" si="252"/>
        <v>0</v>
      </c>
      <c r="P2591">
        <f t="shared" si="253"/>
        <v>2100.9710439404557</v>
      </c>
      <c r="Q2591">
        <f t="shared" si="251"/>
        <v>2100</v>
      </c>
      <c r="R2591" s="25">
        <f t="shared" si="249"/>
        <v>0</v>
      </c>
      <c r="S2591" s="25">
        <f t="shared" si="250"/>
        <v>0</v>
      </c>
      <c r="W2591">
        <f>IF(AND(P2591&gt;='World Hubbert'!$N$9,P2590&lt;'World Hubbert'!$N$9),'Data 1'!M2591,0)</f>
        <v>0</v>
      </c>
      <c r="X2591">
        <f>IF(AND(P2591&gt;='World Hubbert'!$P$9,P2590&lt;'World Hubbert'!$P$9),'Data 1'!M2591,0)</f>
        <v>0</v>
      </c>
    </row>
    <row r="2592" spans="13:24">
      <c r="M2592">
        <f t="shared" si="248"/>
        <v>2589</v>
      </c>
      <c r="N2592">
        <f>MAX('World Hubbert'!$N$17*(1-(M2592/'World Hubbert'!$N$18))*M2592,0)</f>
        <v>0</v>
      </c>
      <c r="O2592">
        <f t="shared" si="252"/>
        <v>0</v>
      </c>
      <c r="P2592">
        <f t="shared" si="253"/>
        <v>2100.9710439404557</v>
      </c>
      <c r="Q2592">
        <f t="shared" si="251"/>
        <v>2100</v>
      </c>
      <c r="R2592" s="25">
        <f t="shared" si="249"/>
        <v>0</v>
      </c>
      <c r="S2592" s="25">
        <f t="shared" si="250"/>
        <v>0</v>
      </c>
      <c r="W2592">
        <f>IF(AND(P2592&gt;='World Hubbert'!$N$9,P2591&lt;'World Hubbert'!$N$9),'Data 1'!M2592,0)</f>
        <v>0</v>
      </c>
      <c r="X2592">
        <f>IF(AND(P2592&gt;='World Hubbert'!$P$9,P2591&lt;'World Hubbert'!$P$9),'Data 1'!M2592,0)</f>
        <v>0</v>
      </c>
    </row>
    <row r="2593" spans="13:24">
      <c r="M2593">
        <f t="shared" si="248"/>
        <v>2590</v>
      </c>
      <c r="N2593">
        <f>MAX('World Hubbert'!$N$17*(1-(M2593/'World Hubbert'!$N$18))*M2593,0)</f>
        <v>0</v>
      </c>
      <c r="O2593">
        <f t="shared" si="252"/>
        <v>0</v>
      </c>
      <c r="P2593">
        <f t="shared" si="253"/>
        <v>2100.9710439404557</v>
      </c>
      <c r="Q2593">
        <f t="shared" si="251"/>
        <v>2100</v>
      </c>
      <c r="R2593" s="25">
        <f t="shared" si="249"/>
        <v>0</v>
      </c>
      <c r="S2593" s="25">
        <f t="shared" si="250"/>
        <v>0</v>
      </c>
      <c r="W2593">
        <f>IF(AND(P2593&gt;='World Hubbert'!$N$9,P2592&lt;'World Hubbert'!$N$9),'Data 1'!M2593,0)</f>
        <v>0</v>
      </c>
      <c r="X2593">
        <f>IF(AND(P2593&gt;='World Hubbert'!$P$9,P2592&lt;'World Hubbert'!$P$9),'Data 1'!M2593,0)</f>
        <v>0</v>
      </c>
    </row>
    <row r="2594" spans="13:24">
      <c r="M2594">
        <f t="shared" si="248"/>
        <v>2591</v>
      </c>
      <c r="N2594">
        <f>MAX('World Hubbert'!$N$17*(1-(M2594/'World Hubbert'!$N$18))*M2594,0)</f>
        <v>0</v>
      </c>
      <c r="O2594">
        <f t="shared" si="252"/>
        <v>0</v>
      </c>
      <c r="P2594">
        <f t="shared" si="253"/>
        <v>2100.9710439404557</v>
      </c>
      <c r="Q2594">
        <f t="shared" si="251"/>
        <v>2100</v>
      </c>
      <c r="R2594" s="25">
        <f t="shared" si="249"/>
        <v>0</v>
      </c>
      <c r="S2594" s="25">
        <f t="shared" si="250"/>
        <v>0</v>
      </c>
      <c r="W2594">
        <f>IF(AND(P2594&gt;='World Hubbert'!$N$9,P2593&lt;'World Hubbert'!$N$9),'Data 1'!M2594,0)</f>
        <v>0</v>
      </c>
      <c r="X2594">
        <f>IF(AND(P2594&gt;='World Hubbert'!$P$9,P2593&lt;'World Hubbert'!$P$9),'Data 1'!M2594,0)</f>
        <v>0</v>
      </c>
    </row>
    <row r="2595" spans="13:24">
      <c r="M2595">
        <f t="shared" si="248"/>
        <v>2592</v>
      </c>
      <c r="N2595">
        <f>MAX('World Hubbert'!$N$17*(1-(M2595/'World Hubbert'!$N$18))*M2595,0)</f>
        <v>0</v>
      </c>
      <c r="O2595">
        <f t="shared" si="252"/>
        <v>0</v>
      </c>
      <c r="P2595">
        <f t="shared" si="253"/>
        <v>2100.9710439404557</v>
      </c>
      <c r="Q2595">
        <f t="shared" si="251"/>
        <v>2100</v>
      </c>
      <c r="R2595" s="25">
        <f t="shared" si="249"/>
        <v>0</v>
      </c>
      <c r="S2595" s="25">
        <f t="shared" si="250"/>
        <v>0</v>
      </c>
      <c r="W2595">
        <f>IF(AND(P2595&gt;='World Hubbert'!$N$9,P2594&lt;'World Hubbert'!$N$9),'Data 1'!M2595,0)</f>
        <v>0</v>
      </c>
      <c r="X2595">
        <f>IF(AND(P2595&gt;='World Hubbert'!$P$9,P2594&lt;'World Hubbert'!$P$9),'Data 1'!M2595,0)</f>
        <v>0</v>
      </c>
    </row>
    <row r="2596" spans="13:24">
      <c r="M2596">
        <f t="shared" si="248"/>
        <v>2593</v>
      </c>
      <c r="N2596">
        <f>MAX('World Hubbert'!$N$17*(1-(M2596/'World Hubbert'!$N$18))*M2596,0)</f>
        <v>0</v>
      </c>
      <c r="O2596">
        <f t="shared" si="252"/>
        <v>0</v>
      </c>
      <c r="P2596">
        <f t="shared" si="253"/>
        <v>2100.9710439404557</v>
      </c>
      <c r="Q2596">
        <f t="shared" si="251"/>
        <v>2100</v>
      </c>
      <c r="R2596" s="25">
        <f t="shared" si="249"/>
        <v>0</v>
      </c>
      <c r="S2596" s="25">
        <f t="shared" si="250"/>
        <v>0</v>
      </c>
      <c r="W2596">
        <f>IF(AND(P2596&gt;='World Hubbert'!$N$9,P2595&lt;'World Hubbert'!$N$9),'Data 1'!M2596,0)</f>
        <v>0</v>
      </c>
      <c r="X2596">
        <f>IF(AND(P2596&gt;='World Hubbert'!$P$9,P2595&lt;'World Hubbert'!$P$9),'Data 1'!M2596,0)</f>
        <v>0</v>
      </c>
    </row>
    <row r="2597" spans="13:24">
      <c r="M2597">
        <f t="shared" si="248"/>
        <v>2594</v>
      </c>
      <c r="N2597">
        <f>MAX('World Hubbert'!$N$17*(1-(M2597/'World Hubbert'!$N$18))*M2597,0)</f>
        <v>0</v>
      </c>
      <c r="O2597">
        <f t="shared" si="252"/>
        <v>0</v>
      </c>
      <c r="P2597">
        <f t="shared" si="253"/>
        <v>2100.9710439404557</v>
      </c>
      <c r="Q2597">
        <f t="shared" si="251"/>
        <v>2100</v>
      </c>
      <c r="R2597" s="25">
        <f t="shared" si="249"/>
        <v>0</v>
      </c>
      <c r="S2597" s="25">
        <f t="shared" si="250"/>
        <v>0</v>
      </c>
      <c r="W2597">
        <f>IF(AND(P2597&gt;='World Hubbert'!$N$9,P2596&lt;'World Hubbert'!$N$9),'Data 1'!M2597,0)</f>
        <v>0</v>
      </c>
      <c r="X2597">
        <f>IF(AND(P2597&gt;='World Hubbert'!$P$9,P2596&lt;'World Hubbert'!$P$9),'Data 1'!M2597,0)</f>
        <v>0</v>
      </c>
    </row>
    <row r="2598" spans="13:24">
      <c r="M2598">
        <f t="shared" si="248"/>
        <v>2595</v>
      </c>
      <c r="N2598">
        <f>MAX('World Hubbert'!$N$17*(1-(M2598/'World Hubbert'!$N$18))*M2598,0)</f>
        <v>0</v>
      </c>
      <c r="O2598">
        <f t="shared" si="252"/>
        <v>0</v>
      </c>
      <c r="P2598">
        <f t="shared" si="253"/>
        <v>2100.9710439404557</v>
      </c>
      <c r="Q2598">
        <f t="shared" si="251"/>
        <v>2100</v>
      </c>
      <c r="R2598" s="25">
        <f t="shared" si="249"/>
        <v>0</v>
      </c>
      <c r="S2598" s="25">
        <f t="shared" si="250"/>
        <v>0</v>
      </c>
      <c r="W2598">
        <f>IF(AND(P2598&gt;='World Hubbert'!$N$9,P2597&lt;'World Hubbert'!$N$9),'Data 1'!M2598,0)</f>
        <v>0</v>
      </c>
      <c r="X2598">
        <f>IF(AND(P2598&gt;='World Hubbert'!$P$9,P2597&lt;'World Hubbert'!$P$9),'Data 1'!M2598,0)</f>
        <v>0</v>
      </c>
    </row>
    <row r="2599" spans="13:24">
      <c r="M2599">
        <f t="shared" si="248"/>
        <v>2596</v>
      </c>
      <c r="N2599">
        <f>MAX('World Hubbert'!$N$17*(1-(M2599/'World Hubbert'!$N$18))*M2599,0)</f>
        <v>0</v>
      </c>
      <c r="O2599">
        <f t="shared" si="252"/>
        <v>0</v>
      </c>
      <c r="P2599">
        <f t="shared" si="253"/>
        <v>2100.9710439404557</v>
      </c>
      <c r="Q2599">
        <f t="shared" si="251"/>
        <v>2100</v>
      </c>
      <c r="R2599" s="25">
        <f t="shared" si="249"/>
        <v>0</v>
      </c>
      <c r="S2599" s="25">
        <f t="shared" si="250"/>
        <v>0</v>
      </c>
      <c r="W2599">
        <f>IF(AND(P2599&gt;='World Hubbert'!$N$9,P2598&lt;'World Hubbert'!$N$9),'Data 1'!M2599,0)</f>
        <v>0</v>
      </c>
      <c r="X2599">
        <f>IF(AND(P2599&gt;='World Hubbert'!$P$9,P2598&lt;'World Hubbert'!$P$9),'Data 1'!M2599,0)</f>
        <v>0</v>
      </c>
    </row>
    <row r="2600" spans="13:24">
      <c r="M2600">
        <f t="shared" si="248"/>
        <v>2597</v>
      </c>
      <c r="N2600">
        <f>MAX('World Hubbert'!$N$17*(1-(M2600/'World Hubbert'!$N$18))*M2600,0)</f>
        <v>0</v>
      </c>
      <c r="O2600">
        <f t="shared" si="252"/>
        <v>0</v>
      </c>
      <c r="P2600">
        <f t="shared" si="253"/>
        <v>2100.9710439404557</v>
      </c>
      <c r="Q2600">
        <f t="shared" si="251"/>
        <v>2100</v>
      </c>
      <c r="R2600" s="25">
        <f t="shared" si="249"/>
        <v>0</v>
      </c>
      <c r="S2600" s="25">
        <f t="shared" si="250"/>
        <v>0</v>
      </c>
      <c r="W2600">
        <f>IF(AND(P2600&gt;='World Hubbert'!$N$9,P2599&lt;'World Hubbert'!$N$9),'Data 1'!M2600,0)</f>
        <v>0</v>
      </c>
      <c r="X2600">
        <f>IF(AND(P2600&gt;='World Hubbert'!$P$9,P2599&lt;'World Hubbert'!$P$9),'Data 1'!M2600,0)</f>
        <v>0</v>
      </c>
    </row>
    <row r="2601" spans="13:24">
      <c r="M2601">
        <f t="shared" si="248"/>
        <v>2598</v>
      </c>
      <c r="N2601">
        <f>MAX('World Hubbert'!$N$17*(1-(M2601/'World Hubbert'!$N$18))*M2601,0)</f>
        <v>0</v>
      </c>
      <c r="O2601">
        <f t="shared" si="252"/>
        <v>0</v>
      </c>
      <c r="P2601">
        <f t="shared" si="253"/>
        <v>2100.9710439404557</v>
      </c>
      <c r="Q2601">
        <f t="shared" si="251"/>
        <v>2100</v>
      </c>
      <c r="R2601" s="25">
        <f t="shared" si="249"/>
        <v>0</v>
      </c>
      <c r="S2601" s="25">
        <f t="shared" si="250"/>
        <v>0</v>
      </c>
      <c r="W2601">
        <f>IF(AND(P2601&gt;='World Hubbert'!$N$9,P2600&lt;'World Hubbert'!$N$9),'Data 1'!M2601,0)</f>
        <v>0</v>
      </c>
      <c r="X2601">
        <f>IF(AND(P2601&gt;='World Hubbert'!$P$9,P2600&lt;'World Hubbert'!$P$9),'Data 1'!M2601,0)</f>
        <v>0</v>
      </c>
    </row>
    <row r="2602" spans="13:24">
      <c r="M2602">
        <f t="shared" si="248"/>
        <v>2599</v>
      </c>
      <c r="N2602">
        <f>MAX('World Hubbert'!$N$17*(1-(M2602/'World Hubbert'!$N$18))*M2602,0)</f>
        <v>0</v>
      </c>
      <c r="O2602">
        <f t="shared" si="252"/>
        <v>0</v>
      </c>
      <c r="P2602">
        <f t="shared" si="253"/>
        <v>2100.9710439404557</v>
      </c>
      <c r="Q2602">
        <f t="shared" si="251"/>
        <v>2100</v>
      </c>
      <c r="R2602" s="25">
        <f t="shared" si="249"/>
        <v>0</v>
      </c>
      <c r="S2602" s="25">
        <f t="shared" si="250"/>
        <v>0</v>
      </c>
      <c r="W2602">
        <f>IF(AND(P2602&gt;='World Hubbert'!$N$9,P2601&lt;'World Hubbert'!$N$9),'Data 1'!M2602,0)</f>
        <v>0</v>
      </c>
      <c r="X2602">
        <f>IF(AND(P2602&gt;='World Hubbert'!$P$9,P2601&lt;'World Hubbert'!$P$9),'Data 1'!M2602,0)</f>
        <v>0</v>
      </c>
    </row>
    <row r="2603" spans="13:24">
      <c r="M2603">
        <f t="shared" si="248"/>
        <v>2600</v>
      </c>
      <c r="N2603">
        <f>MAX('World Hubbert'!$N$17*(1-(M2603/'World Hubbert'!$N$18))*M2603,0)</f>
        <v>0</v>
      </c>
      <c r="O2603">
        <f t="shared" si="252"/>
        <v>0</v>
      </c>
      <c r="P2603">
        <f t="shared" si="253"/>
        <v>2100.9710439404557</v>
      </c>
      <c r="Q2603">
        <f t="shared" si="251"/>
        <v>2100</v>
      </c>
      <c r="R2603" s="25">
        <f t="shared" si="249"/>
        <v>0</v>
      </c>
      <c r="S2603" s="25">
        <f t="shared" si="250"/>
        <v>0</v>
      </c>
      <c r="W2603">
        <f>IF(AND(P2603&gt;='World Hubbert'!$N$9,P2602&lt;'World Hubbert'!$N$9),'Data 1'!M2603,0)</f>
        <v>0</v>
      </c>
      <c r="X2603">
        <f>IF(AND(P2603&gt;='World Hubbert'!$P$9,P2602&lt;'World Hubbert'!$P$9),'Data 1'!M2603,0)</f>
        <v>0</v>
      </c>
    </row>
    <row r="2604" spans="13:24">
      <c r="M2604">
        <f t="shared" si="248"/>
        <v>2601</v>
      </c>
      <c r="N2604">
        <f>MAX('World Hubbert'!$N$17*(1-(M2604/'World Hubbert'!$N$18))*M2604,0)</f>
        <v>0</v>
      </c>
      <c r="O2604">
        <f t="shared" si="252"/>
        <v>0</v>
      </c>
      <c r="P2604">
        <f t="shared" si="253"/>
        <v>2100.9710439404557</v>
      </c>
      <c r="Q2604">
        <f t="shared" si="251"/>
        <v>2100</v>
      </c>
      <c r="R2604" s="25">
        <f t="shared" si="249"/>
        <v>0</v>
      </c>
      <c r="S2604" s="25">
        <f t="shared" si="250"/>
        <v>0</v>
      </c>
      <c r="W2604">
        <f>IF(AND(P2604&gt;='World Hubbert'!$N$9,P2603&lt;'World Hubbert'!$N$9),'Data 1'!M2604,0)</f>
        <v>0</v>
      </c>
      <c r="X2604">
        <f>IF(AND(P2604&gt;='World Hubbert'!$P$9,P2603&lt;'World Hubbert'!$P$9),'Data 1'!M2604,0)</f>
        <v>0</v>
      </c>
    </row>
    <row r="2605" spans="13:24">
      <c r="M2605">
        <f t="shared" si="248"/>
        <v>2602</v>
      </c>
      <c r="N2605">
        <f>MAX('World Hubbert'!$N$17*(1-(M2605/'World Hubbert'!$N$18))*M2605,0)</f>
        <v>0</v>
      </c>
      <c r="O2605">
        <f t="shared" si="252"/>
        <v>0</v>
      </c>
      <c r="P2605">
        <f t="shared" si="253"/>
        <v>2100.9710439404557</v>
      </c>
      <c r="Q2605">
        <f t="shared" si="251"/>
        <v>2100</v>
      </c>
      <c r="R2605" s="25">
        <f t="shared" si="249"/>
        <v>0</v>
      </c>
      <c r="S2605" s="25">
        <f t="shared" si="250"/>
        <v>0</v>
      </c>
      <c r="W2605">
        <f>IF(AND(P2605&gt;='World Hubbert'!$N$9,P2604&lt;'World Hubbert'!$N$9),'Data 1'!M2605,0)</f>
        <v>0</v>
      </c>
      <c r="X2605">
        <f>IF(AND(P2605&gt;='World Hubbert'!$P$9,P2604&lt;'World Hubbert'!$P$9),'Data 1'!M2605,0)</f>
        <v>0</v>
      </c>
    </row>
    <row r="2606" spans="13:24">
      <c r="M2606">
        <f t="shared" si="248"/>
        <v>2603</v>
      </c>
      <c r="N2606">
        <f>MAX('World Hubbert'!$N$17*(1-(M2606/'World Hubbert'!$N$18))*M2606,0)</f>
        <v>0</v>
      </c>
      <c r="O2606">
        <f t="shared" si="252"/>
        <v>0</v>
      </c>
      <c r="P2606">
        <f t="shared" si="253"/>
        <v>2100.9710439404557</v>
      </c>
      <c r="Q2606">
        <f t="shared" si="251"/>
        <v>2100</v>
      </c>
      <c r="R2606" s="25">
        <f t="shared" si="249"/>
        <v>0</v>
      </c>
      <c r="S2606" s="25">
        <f t="shared" si="250"/>
        <v>0</v>
      </c>
      <c r="W2606">
        <f>IF(AND(P2606&gt;='World Hubbert'!$N$9,P2605&lt;'World Hubbert'!$N$9),'Data 1'!M2606,0)</f>
        <v>0</v>
      </c>
      <c r="X2606">
        <f>IF(AND(P2606&gt;='World Hubbert'!$P$9,P2605&lt;'World Hubbert'!$P$9),'Data 1'!M2606,0)</f>
        <v>0</v>
      </c>
    </row>
    <row r="2607" spans="13:24">
      <c r="M2607">
        <f t="shared" si="248"/>
        <v>2604</v>
      </c>
      <c r="N2607">
        <f>MAX('World Hubbert'!$N$17*(1-(M2607/'World Hubbert'!$N$18))*M2607,0)</f>
        <v>0</v>
      </c>
      <c r="O2607">
        <f t="shared" si="252"/>
        <v>0</v>
      </c>
      <c r="P2607">
        <f t="shared" si="253"/>
        <v>2100.9710439404557</v>
      </c>
      <c r="Q2607">
        <f t="shared" si="251"/>
        <v>2100</v>
      </c>
      <c r="R2607" s="25">
        <f t="shared" si="249"/>
        <v>0</v>
      </c>
      <c r="S2607" s="25">
        <f t="shared" si="250"/>
        <v>0</v>
      </c>
      <c r="W2607">
        <f>IF(AND(P2607&gt;='World Hubbert'!$N$9,P2606&lt;'World Hubbert'!$N$9),'Data 1'!M2607,0)</f>
        <v>0</v>
      </c>
      <c r="X2607">
        <f>IF(AND(P2607&gt;='World Hubbert'!$P$9,P2606&lt;'World Hubbert'!$P$9),'Data 1'!M2607,0)</f>
        <v>0</v>
      </c>
    </row>
    <row r="2608" spans="13:24">
      <c r="M2608">
        <f t="shared" si="248"/>
        <v>2605</v>
      </c>
      <c r="N2608">
        <f>MAX('World Hubbert'!$N$17*(1-(M2608/'World Hubbert'!$N$18))*M2608,0)</f>
        <v>0</v>
      </c>
      <c r="O2608">
        <f t="shared" si="252"/>
        <v>0</v>
      </c>
      <c r="P2608">
        <f t="shared" si="253"/>
        <v>2100.9710439404557</v>
      </c>
      <c r="Q2608">
        <f t="shared" si="251"/>
        <v>2100</v>
      </c>
      <c r="R2608" s="25">
        <f t="shared" si="249"/>
        <v>0</v>
      </c>
      <c r="S2608" s="25">
        <f t="shared" si="250"/>
        <v>0</v>
      </c>
      <c r="W2608">
        <f>IF(AND(P2608&gt;='World Hubbert'!$N$9,P2607&lt;'World Hubbert'!$N$9),'Data 1'!M2608,0)</f>
        <v>0</v>
      </c>
      <c r="X2608">
        <f>IF(AND(P2608&gt;='World Hubbert'!$P$9,P2607&lt;'World Hubbert'!$P$9),'Data 1'!M2608,0)</f>
        <v>0</v>
      </c>
    </row>
    <row r="2609" spans="13:24">
      <c r="M2609">
        <f t="shared" si="248"/>
        <v>2606</v>
      </c>
      <c r="N2609">
        <f>MAX('World Hubbert'!$N$17*(1-(M2609/'World Hubbert'!$N$18))*M2609,0)</f>
        <v>0</v>
      </c>
      <c r="O2609">
        <f t="shared" si="252"/>
        <v>0</v>
      </c>
      <c r="P2609">
        <f t="shared" si="253"/>
        <v>2100.9710439404557</v>
      </c>
      <c r="Q2609">
        <f t="shared" si="251"/>
        <v>2100</v>
      </c>
      <c r="R2609" s="25">
        <f t="shared" si="249"/>
        <v>0</v>
      </c>
      <c r="S2609" s="25">
        <f t="shared" si="250"/>
        <v>0</v>
      </c>
      <c r="W2609">
        <f>IF(AND(P2609&gt;='World Hubbert'!$N$9,P2608&lt;'World Hubbert'!$N$9),'Data 1'!M2609,0)</f>
        <v>0</v>
      </c>
      <c r="X2609">
        <f>IF(AND(P2609&gt;='World Hubbert'!$P$9,P2608&lt;'World Hubbert'!$P$9),'Data 1'!M2609,0)</f>
        <v>0</v>
      </c>
    </row>
    <row r="2610" spans="13:24">
      <c r="M2610">
        <f t="shared" si="248"/>
        <v>2607</v>
      </c>
      <c r="N2610">
        <f>MAX('World Hubbert'!$N$17*(1-(M2610/'World Hubbert'!$N$18))*M2610,0)</f>
        <v>0</v>
      </c>
      <c r="O2610">
        <f t="shared" si="252"/>
        <v>0</v>
      </c>
      <c r="P2610">
        <f t="shared" si="253"/>
        <v>2100.9710439404557</v>
      </c>
      <c r="Q2610">
        <f t="shared" si="251"/>
        <v>2100</v>
      </c>
      <c r="R2610" s="25">
        <f t="shared" si="249"/>
        <v>0</v>
      </c>
      <c r="S2610" s="25">
        <f t="shared" si="250"/>
        <v>0</v>
      </c>
      <c r="W2610">
        <f>IF(AND(P2610&gt;='World Hubbert'!$N$9,P2609&lt;'World Hubbert'!$N$9),'Data 1'!M2610,0)</f>
        <v>0</v>
      </c>
      <c r="X2610">
        <f>IF(AND(P2610&gt;='World Hubbert'!$P$9,P2609&lt;'World Hubbert'!$P$9),'Data 1'!M2610,0)</f>
        <v>0</v>
      </c>
    </row>
    <row r="2611" spans="13:24">
      <c r="M2611">
        <f t="shared" si="248"/>
        <v>2608</v>
      </c>
      <c r="N2611">
        <f>MAX('World Hubbert'!$N$17*(1-(M2611/'World Hubbert'!$N$18))*M2611,0)</f>
        <v>0</v>
      </c>
      <c r="O2611">
        <f t="shared" si="252"/>
        <v>0</v>
      </c>
      <c r="P2611">
        <f t="shared" si="253"/>
        <v>2100.9710439404557</v>
      </c>
      <c r="Q2611">
        <f t="shared" si="251"/>
        <v>2100</v>
      </c>
      <c r="R2611" s="25">
        <f t="shared" si="249"/>
        <v>0</v>
      </c>
      <c r="S2611" s="25">
        <f t="shared" si="250"/>
        <v>0</v>
      </c>
      <c r="W2611">
        <f>IF(AND(P2611&gt;='World Hubbert'!$N$9,P2610&lt;'World Hubbert'!$N$9),'Data 1'!M2611,0)</f>
        <v>0</v>
      </c>
      <c r="X2611">
        <f>IF(AND(P2611&gt;='World Hubbert'!$P$9,P2610&lt;'World Hubbert'!$P$9),'Data 1'!M2611,0)</f>
        <v>0</v>
      </c>
    </row>
    <row r="2612" spans="13:24">
      <c r="M2612">
        <f t="shared" si="248"/>
        <v>2609</v>
      </c>
      <c r="N2612">
        <f>MAX('World Hubbert'!$N$17*(1-(M2612/'World Hubbert'!$N$18))*M2612,0)</f>
        <v>0</v>
      </c>
      <c r="O2612">
        <f t="shared" si="252"/>
        <v>0</v>
      </c>
      <c r="P2612">
        <f t="shared" si="253"/>
        <v>2100.9710439404557</v>
      </c>
      <c r="Q2612">
        <f t="shared" si="251"/>
        <v>2100</v>
      </c>
      <c r="R2612" s="25">
        <f t="shared" si="249"/>
        <v>0</v>
      </c>
      <c r="S2612" s="25">
        <f t="shared" si="250"/>
        <v>0</v>
      </c>
      <c r="W2612">
        <f>IF(AND(P2612&gt;='World Hubbert'!$N$9,P2611&lt;'World Hubbert'!$N$9),'Data 1'!M2612,0)</f>
        <v>0</v>
      </c>
      <c r="X2612">
        <f>IF(AND(P2612&gt;='World Hubbert'!$P$9,P2611&lt;'World Hubbert'!$P$9),'Data 1'!M2612,0)</f>
        <v>0</v>
      </c>
    </row>
    <row r="2613" spans="13:24">
      <c r="M2613">
        <f t="shared" si="248"/>
        <v>2610</v>
      </c>
      <c r="N2613">
        <f>MAX('World Hubbert'!$N$17*(1-(M2613/'World Hubbert'!$N$18))*M2613,0)</f>
        <v>0</v>
      </c>
      <c r="O2613">
        <f t="shared" si="252"/>
        <v>0</v>
      </c>
      <c r="P2613">
        <f t="shared" si="253"/>
        <v>2100.9710439404557</v>
      </c>
      <c r="Q2613">
        <f t="shared" si="251"/>
        <v>2100</v>
      </c>
      <c r="R2613" s="25">
        <f t="shared" si="249"/>
        <v>0</v>
      </c>
      <c r="S2613" s="25">
        <f t="shared" si="250"/>
        <v>0</v>
      </c>
      <c r="W2613">
        <f>IF(AND(P2613&gt;='World Hubbert'!$N$9,P2612&lt;'World Hubbert'!$N$9),'Data 1'!M2613,0)</f>
        <v>0</v>
      </c>
      <c r="X2613">
        <f>IF(AND(P2613&gt;='World Hubbert'!$P$9,P2612&lt;'World Hubbert'!$P$9),'Data 1'!M2613,0)</f>
        <v>0</v>
      </c>
    </row>
    <row r="2614" spans="13:24">
      <c r="M2614">
        <f t="shared" si="248"/>
        <v>2611</v>
      </c>
      <c r="N2614">
        <f>MAX('World Hubbert'!$N$17*(1-(M2614/'World Hubbert'!$N$18))*M2614,0)</f>
        <v>0</v>
      </c>
      <c r="O2614">
        <f t="shared" si="252"/>
        <v>0</v>
      </c>
      <c r="P2614">
        <f t="shared" si="253"/>
        <v>2100.9710439404557</v>
      </c>
      <c r="Q2614">
        <f t="shared" si="251"/>
        <v>2100</v>
      </c>
      <c r="R2614" s="25">
        <f t="shared" si="249"/>
        <v>0</v>
      </c>
      <c r="S2614" s="25">
        <f t="shared" si="250"/>
        <v>0</v>
      </c>
      <c r="W2614">
        <f>IF(AND(P2614&gt;='World Hubbert'!$N$9,P2613&lt;'World Hubbert'!$N$9),'Data 1'!M2614,0)</f>
        <v>0</v>
      </c>
      <c r="X2614">
        <f>IF(AND(P2614&gt;='World Hubbert'!$P$9,P2613&lt;'World Hubbert'!$P$9),'Data 1'!M2614,0)</f>
        <v>0</v>
      </c>
    </row>
    <row r="2615" spans="13:24">
      <c r="M2615">
        <f t="shared" ref="M2615:M2678" si="254">M2614+1</f>
        <v>2612</v>
      </c>
      <c r="N2615">
        <f>MAX('World Hubbert'!$N$17*(1-(M2615/'World Hubbert'!$N$18))*M2615,0)</f>
        <v>0</v>
      </c>
      <c r="O2615">
        <f t="shared" si="252"/>
        <v>0</v>
      </c>
      <c r="P2615">
        <f t="shared" si="253"/>
        <v>2100.9710439404557</v>
      </c>
      <c r="Q2615">
        <f t="shared" si="251"/>
        <v>2100</v>
      </c>
      <c r="R2615" s="25">
        <f t="shared" ref="R2615:R2678" si="255">IF(N2615&gt;0,N2615*1000,0)</f>
        <v>0</v>
      </c>
      <c r="S2615" s="25">
        <f t="shared" ref="S2615:S2678" si="256">IF(R2615=$T$6,Q2615,0)</f>
        <v>0</v>
      </c>
      <c r="W2615">
        <f>IF(AND(P2615&gt;='World Hubbert'!$N$9,P2614&lt;'World Hubbert'!$N$9),'Data 1'!M2615,0)</f>
        <v>0</v>
      </c>
      <c r="X2615">
        <f>IF(AND(P2615&gt;='World Hubbert'!$P$9,P2614&lt;'World Hubbert'!$P$9),'Data 1'!M2615,0)</f>
        <v>0</v>
      </c>
    </row>
    <row r="2616" spans="13:24">
      <c r="M2616">
        <f t="shared" si="254"/>
        <v>2613</v>
      </c>
      <c r="N2616">
        <f>MAX('World Hubbert'!$N$17*(1-(M2616/'World Hubbert'!$N$18))*M2616,0)</f>
        <v>0</v>
      </c>
      <c r="O2616">
        <f t="shared" si="252"/>
        <v>0</v>
      </c>
      <c r="P2616">
        <f t="shared" si="253"/>
        <v>2100.9710439404557</v>
      </c>
      <c r="Q2616">
        <f t="shared" si="251"/>
        <v>2100</v>
      </c>
      <c r="R2616" s="25">
        <f t="shared" si="255"/>
        <v>0</v>
      </c>
      <c r="S2616" s="25">
        <f t="shared" si="256"/>
        <v>0</v>
      </c>
      <c r="W2616">
        <f>IF(AND(P2616&gt;='World Hubbert'!$N$9,P2615&lt;'World Hubbert'!$N$9),'Data 1'!M2616,0)</f>
        <v>0</v>
      </c>
      <c r="X2616">
        <f>IF(AND(P2616&gt;='World Hubbert'!$P$9,P2615&lt;'World Hubbert'!$P$9),'Data 1'!M2616,0)</f>
        <v>0</v>
      </c>
    </row>
    <row r="2617" spans="13:24">
      <c r="M2617">
        <f t="shared" si="254"/>
        <v>2614</v>
      </c>
      <c r="N2617">
        <f>MAX('World Hubbert'!$N$17*(1-(M2617/'World Hubbert'!$N$18))*M2617,0)</f>
        <v>0</v>
      </c>
      <c r="O2617">
        <f t="shared" si="252"/>
        <v>0</v>
      </c>
      <c r="P2617">
        <f t="shared" si="253"/>
        <v>2100.9710439404557</v>
      </c>
      <c r="Q2617">
        <f t="shared" si="251"/>
        <v>2100</v>
      </c>
      <c r="R2617" s="25">
        <f t="shared" si="255"/>
        <v>0</v>
      </c>
      <c r="S2617" s="25">
        <f t="shared" si="256"/>
        <v>0</v>
      </c>
      <c r="W2617">
        <f>IF(AND(P2617&gt;='World Hubbert'!$N$9,P2616&lt;'World Hubbert'!$N$9),'Data 1'!M2617,0)</f>
        <v>0</v>
      </c>
      <c r="X2617">
        <f>IF(AND(P2617&gt;='World Hubbert'!$P$9,P2616&lt;'World Hubbert'!$P$9),'Data 1'!M2617,0)</f>
        <v>0</v>
      </c>
    </row>
    <row r="2618" spans="13:24">
      <c r="M2618">
        <f t="shared" si="254"/>
        <v>2615</v>
      </c>
      <c r="N2618">
        <f>MAX('World Hubbert'!$N$17*(1-(M2618/'World Hubbert'!$N$18))*M2618,0)</f>
        <v>0</v>
      </c>
      <c r="O2618">
        <f t="shared" si="252"/>
        <v>0</v>
      </c>
      <c r="P2618">
        <f t="shared" si="253"/>
        <v>2100.9710439404557</v>
      </c>
      <c r="Q2618">
        <f t="shared" si="251"/>
        <v>2100</v>
      </c>
      <c r="R2618" s="25">
        <f t="shared" si="255"/>
        <v>0</v>
      </c>
      <c r="S2618" s="25">
        <f t="shared" si="256"/>
        <v>0</v>
      </c>
      <c r="W2618">
        <f>IF(AND(P2618&gt;='World Hubbert'!$N$9,P2617&lt;'World Hubbert'!$N$9),'Data 1'!M2618,0)</f>
        <v>0</v>
      </c>
      <c r="X2618">
        <f>IF(AND(P2618&gt;='World Hubbert'!$P$9,P2617&lt;'World Hubbert'!$P$9),'Data 1'!M2618,0)</f>
        <v>0</v>
      </c>
    </row>
    <row r="2619" spans="13:24">
      <c r="M2619">
        <f t="shared" si="254"/>
        <v>2616</v>
      </c>
      <c r="N2619">
        <f>MAX('World Hubbert'!$N$17*(1-(M2619/'World Hubbert'!$N$18))*M2619,0)</f>
        <v>0</v>
      </c>
      <c r="O2619">
        <f t="shared" si="252"/>
        <v>0</v>
      </c>
      <c r="P2619">
        <f t="shared" si="253"/>
        <v>2100.9710439404557</v>
      </c>
      <c r="Q2619">
        <f t="shared" si="251"/>
        <v>2100</v>
      </c>
      <c r="R2619" s="25">
        <f t="shared" si="255"/>
        <v>0</v>
      </c>
      <c r="S2619" s="25">
        <f t="shared" si="256"/>
        <v>0</v>
      </c>
      <c r="W2619">
        <f>IF(AND(P2619&gt;='World Hubbert'!$N$9,P2618&lt;'World Hubbert'!$N$9),'Data 1'!M2619,0)</f>
        <v>0</v>
      </c>
      <c r="X2619">
        <f>IF(AND(P2619&gt;='World Hubbert'!$P$9,P2618&lt;'World Hubbert'!$P$9),'Data 1'!M2619,0)</f>
        <v>0</v>
      </c>
    </row>
    <row r="2620" spans="13:24">
      <c r="M2620">
        <f t="shared" si="254"/>
        <v>2617</v>
      </c>
      <c r="N2620">
        <f>MAX('World Hubbert'!$N$17*(1-(M2620/'World Hubbert'!$N$18))*M2620,0)</f>
        <v>0</v>
      </c>
      <c r="O2620">
        <f t="shared" si="252"/>
        <v>0</v>
      </c>
      <c r="P2620">
        <f t="shared" si="253"/>
        <v>2100.9710439404557</v>
      </c>
      <c r="Q2620">
        <f t="shared" si="251"/>
        <v>2100</v>
      </c>
      <c r="R2620" s="25">
        <f t="shared" si="255"/>
        <v>0</v>
      </c>
      <c r="S2620" s="25">
        <f t="shared" si="256"/>
        <v>0</v>
      </c>
      <c r="W2620">
        <f>IF(AND(P2620&gt;='World Hubbert'!$N$9,P2619&lt;'World Hubbert'!$N$9),'Data 1'!M2620,0)</f>
        <v>0</v>
      </c>
      <c r="X2620">
        <f>IF(AND(P2620&gt;='World Hubbert'!$P$9,P2619&lt;'World Hubbert'!$P$9),'Data 1'!M2620,0)</f>
        <v>0</v>
      </c>
    </row>
    <row r="2621" spans="13:24">
      <c r="M2621">
        <f t="shared" si="254"/>
        <v>2618</v>
      </c>
      <c r="N2621">
        <f>MAX('World Hubbert'!$N$17*(1-(M2621/'World Hubbert'!$N$18))*M2621,0)</f>
        <v>0</v>
      </c>
      <c r="O2621">
        <f t="shared" si="252"/>
        <v>0</v>
      </c>
      <c r="P2621">
        <f t="shared" si="253"/>
        <v>2100.9710439404557</v>
      </c>
      <c r="Q2621">
        <f t="shared" si="251"/>
        <v>2100</v>
      </c>
      <c r="R2621" s="25">
        <f t="shared" si="255"/>
        <v>0</v>
      </c>
      <c r="S2621" s="25">
        <f t="shared" si="256"/>
        <v>0</v>
      </c>
      <c r="W2621">
        <f>IF(AND(P2621&gt;='World Hubbert'!$N$9,P2620&lt;'World Hubbert'!$N$9),'Data 1'!M2621,0)</f>
        <v>0</v>
      </c>
      <c r="X2621">
        <f>IF(AND(P2621&gt;='World Hubbert'!$P$9,P2620&lt;'World Hubbert'!$P$9),'Data 1'!M2621,0)</f>
        <v>0</v>
      </c>
    </row>
    <row r="2622" spans="13:24">
      <c r="M2622">
        <f t="shared" si="254"/>
        <v>2619</v>
      </c>
      <c r="N2622">
        <f>MAX('World Hubbert'!$N$17*(1-(M2622/'World Hubbert'!$N$18))*M2622,0)</f>
        <v>0</v>
      </c>
      <c r="O2622">
        <f t="shared" si="252"/>
        <v>0</v>
      </c>
      <c r="P2622">
        <f t="shared" si="253"/>
        <v>2100.9710439404557</v>
      </c>
      <c r="Q2622">
        <f t="shared" si="251"/>
        <v>2100</v>
      </c>
      <c r="R2622" s="25">
        <f t="shared" si="255"/>
        <v>0</v>
      </c>
      <c r="S2622" s="25">
        <f t="shared" si="256"/>
        <v>0</v>
      </c>
      <c r="W2622">
        <f>IF(AND(P2622&gt;='World Hubbert'!$N$9,P2621&lt;'World Hubbert'!$N$9),'Data 1'!M2622,0)</f>
        <v>0</v>
      </c>
      <c r="X2622">
        <f>IF(AND(P2622&gt;='World Hubbert'!$P$9,P2621&lt;'World Hubbert'!$P$9),'Data 1'!M2622,0)</f>
        <v>0</v>
      </c>
    </row>
    <row r="2623" spans="13:24">
      <c r="M2623">
        <f t="shared" si="254"/>
        <v>2620</v>
      </c>
      <c r="N2623">
        <f>MAX('World Hubbert'!$N$17*(1-(M2623/'World Hubbert'!$N$18))*M2623,0)</f>
        <v>0</v>
      </c>
      <c r="O2623">
        <f t="shared" si="252"/>
        <v>0</v>
      </c>
      <c r="P2623">
        <f t="shared" si="253"/>
        <v>2100.9710439404557</v>
      </c>
      <c r="Q2623">
        <f t="shared" si="251"/>
        <v>2100</v>
      </c>
      <c r="R2623" s="25">
        <f t="shared" si="255"/>
        <v>0</v>
      </c>
      <c r="S2623" s="25">
        <f t="shared" si="256"/>
        <v>0</v>
      </c>
      <c r="W2623">
        <f>IF(AND(P2623&gt;='World Hubbert'!$N$9,P2622&lt;'World Hubbert'!$N$9),'Data 1'!M2623,0)</f>
        <v>0</v>
      </c>
      <c r="X2623">
        <f>IF(AND(P2623&gt;='World Hubbert'!$P$9,P2622&lt;'World Hubbert'!$P$9),'Data 1'!M2623,0)</f>
        <v>0</v>
      </c>
    </row>
    <row r="2624" spans="13:24">
      <c r="M2624">
        <f t="shared" si="254"/>
        <v>2621</v>
      </c>
      <c r="N2624">
        <f>MAX('World Hubbert'!$N$17*(1-(M2624/'World Hubbert'!$N$18))*M2624,0)</f>
        <v>0</v>
      </c>
      <c r="O2624">
        <f t="shared" si="252"/>
        <v>0</v>
      </c>
      <c r="P2624">
        <f t="shared" si="253"/>
        <v>2100.9710439404557</v>
      </c>
      <c r="Q2624">
        <f t="shared" si="251"/>
        <v>2100</v>
      </c>
      <c r="R2624" s="25">
        <f t="shared" si="255"/>
        <v>0</v>
      </c>
      <c r="S2624" s="25">
        <f t="shared" si="256"/>
        <v>0</v>
      </c>
      <c r="W2624">
        <f>IF(AND(P2624&gt;='World Hubbert'!$N$9,P2623&lt;'World Hubbert'!$N$9),'Data 1'!M2624,0)</f>
        <v>0</v>
      </c>
      <c r="X2624">
        <f>IF(AND(P2624&gt;='World Hubbert'!$P$9,P2623&lt;'World Hubbert'!$P$9),'Data 1'!M2624,0)</f>
        <v>0</v>
      </c>
    </row>
    <row r="2625" spans="13:24">
      <c r="M2625">
        <f t="shared" si="254"/>
        <v>2622</v>
      </c>
      <c r="N2625">
        <f>MAX('World Hubbert'!$N$17*(1-(M2625/'World Hubbert'!$N$18))*M2625,0)</f>
        <v>0</v>
      </c>
      <c r="O2625">
        <f t="shared" si="252"/>
        <v>0</v>
      </c>
      <c r="P2625">
        <f t="shared" si="253"/>
        <v>2100.9710439404557</v>
      </c>
      <c r="Q2625">
        <f t="shared" si="251"/>
        <v>2100</v>
      </c>
      <c r="R2625" s="25">
        <f t="shared" si="255"/>
        <v>0</v>
      </c>
      <c r="S2625" s="25">
        <f t="shared" si="256"/>
        <v>0</v>
      </c>
      <c r="W2625">
        <f>IF(AND(P2625&gt;='World Hubbert'!$N$9,P2624&lt;'World Hubbert'!$N$9),'Data 1'!M2625,0)</f>
        <v>0</v>
      </c>
      <c r="X2625">
        <f>IF(AND(P2625&gt;='World Hubbert'!$P$9,P2624&lt;'World Hubbert'!$P$9),'Data 1'!M2625,0)</f>
        <v>0</v>
      </c>
    </row>
    <row r="2626" spans="13:24">
      <c r="M2626">
        <f t="shared" si="254"/>
        <v>2623</v>
      </c>
      <c r="N2626">
        <f>MAX('World Hubbert'!$N$17*(1-(M2626/'World Hubbert'!$N$18))*M2626,0)</f>
        <v>0</v>
      </c>
      <c r="O2626">
        <f t="shared" si="252"/>
        <v>0</v>
      </c>
      <c r="P2626">
        <f t="shared" si="253"/>
        <v>2100.9710439404557</v>
      </c>
      <c r="Q2626">
        <f t="shared" si="251"/>
        <v>2100</v>
      </c>
      <c r="R2626" s="25">
        <f t="shared" si="255"/>
        <v>0</v>
      </c>
      <c r="S2626" s="25">
        <f t="shared" si="256"/>
        <v>0</v>
      </c>
      <c r="W2626">
        <f>IF(AND(P2626&gt;='World Hubbert'!$N$9,P2625&lt;'World Hubbert'!$N$9),'Data 1'!M2626,0)</f>
        <v>0</v>
      </c>
      <c r="X2626">
        <f>IF(AND(P2626&gt;='World Hubbert'!$P$9,P2625&lt;'World Hubbert'!$P$9),'Data 1'!M2626,0)</f>
        <v>0</v>
      </c>
    </row>
    <row r="2627" spans="13:24">
      <c r="M2627">
        <f t="shared" si="254"/>
        <v>2624</v>
      </c>
      <c r="N2627">
        <f>MAX('World Hubbert'!$N$17*(1-(M2627/'World Hubbert'!$N$18))*M2627,0)</f>
        <v>0</v>
      </c>
      <c r="O2627">
        <f t="shared" si="252"/>
        <v>0</v>
      </c>
      <c r="P2627">
        <f t="shared" si="253"/>
        <v>2100.9710439404557</v>
      </c>
      <c r="Q2627">
        <f t="shared" si="251"/>
        <v>2100</v>
      </c>
      <c r="R2627" s="25">
        <f t="shared" si="255"/>
        <v>0</v>
      </c>
      <c r="S2627" s="25">
        <f t="shared" si="256"/>
        <v>0</v>
      </c>
      <c r="W2627">
        <f>IF(AND(P2627&gt;='World Hubbert'!$N$9,P2626&lt;'World Hubbert'!$N$9),'Data 1'!M2627,0)</f>
        <v>0</v>
      </c>
      <c r="X2627">
        <f>IF(AND(P2627&gt;='World Hubbert'!$P$9,P2626&lt;'World Hubbert'!$P$9),'Data 1'!M2627,0)</f>
        <v>0</v>
      </c>
    </row>
    <row r="2628" spans="13:24">
      <c r="M2628">
        <f t="shared" si="254"/>
        <v>2625</v>
      </c>
      <c r="N2628">
        <f>MAX('World Hubbert'!$N$17*(1-(M2628/'World Hubbert'!$N$18))*M2628,0)</f>
        <v>0</v>
      </c>
      <c r="O2628">
        <f t="shared" si="252"/>
        <v>0</v>
      </c>
      <c r="P2628">
        <f t="shared" si="253"/>
        <v>2100.9710439404557</v>
      </c>
      <c r="Q2628">
        <f t="shared" si="251"/>
        <v>2100</v>
      </c>
      <c r="R2628" s="25">
        <f t="shared" si="255"/>
        <v>0</v>
      </c>
      <c r="S2628" s="25">
        <f t="shared" si="256"/>
        <v>0</v>
      </c>
      <c r="W2628">
        <f>IF(AND(P2628&gt;='World Hubbert'!$N$9,P2627&lt;'World Hubbert'!$N$9),'Data 1'!M2628,0)</f>
        <v>0</v>
      </c>
      <c r="X2628">
        <f>IF(AND(P2628&gt;='World Hubbert'!$P$9,P2627&lt;'World Hubbert'!$P$9),'Data 1'!M2628,0)</f>
        <v>0</v>
      </c>
    </row>
    <row r="2629" spans="13:24">
      <c r="M2629">
        <f t="shared" si="254"/>
        <v>2626</v>
      </c>
      <c r="N2629">
        <f>MAX('World Hubbert'!$N$17*(1-(M2629/'World Hubbert'!$N$18))*M2629,0)</f>
        <v>0</v>
      </c>
      <c r="O2629">
        <f t="shared" si="252"/>
        <v>0</v>
      </c>
      <c r="P2629">
        <f t="shared" si="253"/>
        <v>2100.9710439404557</v>
      </c>
      <c r="Q2629">
        <f t="shared" ref="Q2629:Q2692" si="257">INT(P2629)</f>
        <v>2100</v>
      </c>
      <c r="R2629" s="25">
        <f t="shared" si="255"/>
        <v>0</v>
      </c>
      <c r="S2629" s="25">
        <f t="shared" si="256"/>
        <v>0</v>
      </c>
      <c r="W2629">
        <f>IF(AND(P2629&gt;='World Hubbert'!$N$9,P2628&lt;'World Hubbert'!$N$9),'Data 1'!M2629,0)</f>
        <v>0</v>
      </c>
      <c r="X2629">
        <f>IF(AND(P2629&gt;='World Hubbert'!$P$9,P2628&lt;'World Hubbert'!$P$9),'Data 1'!M2629,0)</f>
        <v>0</v>
      </c>
    </row>
    <row r="2630" spans="13:24">
      <c r="M2630">
        <f t="shared" si="254"/>
        <v>2627</v>
      </c>
      <c r="N2630">
        <f>MAX('World Hubbert'!$N$17*(1-(M2630/'World Hubbert'!$N$18))*M2630,0)</f>
        <v>0</v>
      </c>
      <c r="O2630">
        <f t="shared" si="252"/>
        <v>0</v>
      </c>
      <c r="P2630">
        <f t="shared" si="253"/>
        <v>2100.9710439404557</v>
      </c>
      <c r="Q2630">
        <f t="shared" si="257"/>
        <v>2100</v>
      </c>
      <c r="R2630" s="25">
        <f t="shared" si="255"/>
        <v>0</v>
      </c>
      <c r="S2630" s="25">
        <f t="shared" si="256"/>
        <v>0</v>
      </c>
      <c r="W2630">
        <f>IF(AND(P2630&gt;='World Hubbert'!$N$9,P2629&lt;'World Hubbert'!$N$9),'Data 1'!M2630,0)</f>
        <v>0</v>
      </c>
      <c r="X2630">
        <f>IF(AND(P2630&gt;='World Hubbert'!$P$9,P2629&lt;'World Hubbert'!$P$9),'Data 1'!M2630,0)</f>
        <v>0</v>
      </c>
    </row>
    <row r="2631" spans="13:24">
      <c r="M2631">
        <f t="shared" si="254"/>
        <v>2628</v>
      </c>
      <c r="N2631">
        <f>MAX('World Hubbert'!$N$17*(1-(M2631/'World Hubbert'!$N$18))*M2631,0)</f>
        <v>0</v>
      </c>
      <c r="O2631">
        <f t="shared" si="252"/>
        <v>0</v>
      </c>
      <c r="P2631">
        <f t="shared" si="253"/>
        <v>2100.9710439404557</v>
      </c>
      <c r="Q2631">
        <f t="shared" si="257"/>
        <v>2100</v>
      </c>
      <c r="R2631" s="25">
        <f t="shared" si="255"/>
        <v>0</v>
      </c>
      <c r="S2631" s="25">
        <f t="shared" si="256"/>
        <v>0</v>
      </c>
      <c r="W2631">
        <f>IF(AND(P2631&gt;='World Hubbert'!$N$9,P2630&lt;'World Hubbert'!$N$9),'Data 1'!M2631,0)</f>
        <v>0</v>
      </c>
      <c r="X2631">
        <f>IF(AND(P2631&gt;='World Hubbert'!$P$9,P2630&lt;'World Hubbert'!$P$9),'Data 1'!M2631,0)</f>
        <v>0</v>
      </c>
    </row>
    <row r="2632" spans="13:24">
      <c r="M2632">
        <f t="shared" si="254"/>
        <v>2629</v>
      </c>
      <c r="N2632">
        <f>MAX('World Hubbert'!$N$17*(1-(M2632/'World Hubbert'!$N$18))*M2632,0)</f>
        <v>0</v>
      </c>
      <c r="O2632">
        <f t="shared" si="252"/>
        <v>0</v>
      </c>
      <c r="P2632">
        <f t="shared" si="253"/>
        <v>2100.9710439404557</v>
      </c>
      <c r="Q2632">
        <f t="shared" si="257"/>
        <v>2100</v>
      </c>
      <c r="R2632" s="25">
        <f t="shared" si="255"/>
        <v>0</v>
      </c>
      <c r="S2632" s="25">
        <f t="shared" si="256"/>
        <v>0</v>
      </c>
      <c r="W2632">
        <f>IF(AND(P2632&gt;='World Hubbert'!$N$9,P2631&lt;'World Hubbert'!$N$9),'Data 1'!M2632,0)</f>
        <v>0</v>
      </c>
      <c r="X2632">
        <f>IF(AND(P2632&gt;='World Hubbert'!$P$9,P2631&lt;'World Hubbert'!$P$9),'Data 1'!M2632,0)</f>
        <v>0</v>
      </c>
    </row>
    <row r="2633" spans="13:24">
      <c r="M2633">
        <f t="shared" si="254"/>
        <v>2630</v>
      </c>
      <c r="N2633">
        <f>MAX('World Hubbert'!$N$17*(1-(M2633/'World Hubbert'!$N$18))*M2633,0)</f>
        <v>0</v>
      </c>
      <c r="O2633">
        <f t="shared" si="252"/>
        <v>0</v>
      </c>
      <c r="P2633">
        <f t="shared" si="253"/>
        <v>2100.9710439404557</v>
      </c>
      <c r="Q2633">
        <f t="shared" si="257"/>
        <v>2100</v>
      </c>
      <c r="R2633" s="25">
        <f t="shared" si="255"/>
        <v>0</v>
      </c>
      <c r="S2633" s="25">
        <f t="shared" si="256"/>
        <v>0</v>
      </c>
      <c r="W2633">
        <f>IF(AND(P2633&gt;='World Hubbert'!$N$9,P2632&lt;'World Hubbert'!$N$9),'Data 1'!M2633,0)</f>
        <v>0</v>
      </c>
      <c r="X2633">
        <f>IF(AND(P2633&gt;='World Hubbert'!$P$9,P2632&lt;'World Hubbert'!$P$9),'Data 1'!M2633,0)</f>
        <v>0</v>
      </c>
    </row>
    <row r="2634" spans="13:24">
      <c r="M2634">
        <f t="shared" si="254"/>
        <v>2631</v>
      </c>
      <c r="N2634">
        <f>MAX('World Hubbert'!$N$17*(1-(M2634/'World Hubbert'!$N$18))*M2634,0)</f>
        <v>0</v>
      </c>
      <c r="O2634">
        <f t="shared" si="252"/>
        <v>0</v>
      </c>
      <c r="P2634">
        <f t="shared" si="253"/>
        <v>2100.9710439404557</v>
      </c>
      <c r="Q2634">
        <f t="shared" si="257"/>
        <v>2100</v>
      </c>
      <c r="R2634" s="25">
        <f t="shared" si="255"/>
        <v>0</v>
      </c>
      <c r="S2634" s="25">
        <f t="shared" si="256"/>
        <v>0</v>
      </c>
      <c r="W2634">
        <f>IF(AND(P2634&gt;='World Hubbert'!$N$9,P2633&lt;'World Hubbert'!$N$9),'Data 1'!M2634,0)</f>
        <v>0</v>
      </c>
      <c r="X2634">
        <f>IF(AND(P2634&gt;='World Hubbert'!$P$9,P2633&lt;'World Hubbert'!$P$9),'Data 1'!M2634,0)</f>
        <v>0</v>
      </c>
    </row>
    <row r="2635" spans="13:24">
      <c r="M2635">
        <f t="shared" si="254"/>
        <v>2632</v>
      </c>
      <c r="N2635">
        <f>MAX('World Hubbert'!$N$17*(1-(M2635/'World Hubbert'!$N$18))*M2635,0)</f>
        <v>0</v>
      </c>
      <c r="O2635">
        <f t="shared" si="252"/>
        <v>0</v>
      </c>
      <c r="P2635">
        <f t="shared" si="253"/>
        <v>2100.9710439404557</v>
      </c>
      <c r="Q2635">
        <f t="shared" si="257"/>
        <v>2100</v>
      </c>
      <c r="R2635" s="25">
        <f t="shared" si="255"/>
        <v>0</v>
      </c>
      <c r="S2635" s="25">
        <f t="shared" si="256"/>
        <v>0</v>
      </c>
      <c r="W2635">
        <f>IF(AND(P2635&gt;='World Hubbert'!$N$9,P2634&lt;'World Hubbert'!$N$9),'Data 1'!M2635,0)</f>
        <v>0</v>
      </c>
      <c r="X2635">
        <f>IF(AND(P2635&gt;='World Hubbert'!$P$9,P2634&lt;'World Hubbert'!$P$9),'Data 1'!M2635,0)</f>
        <v>0</v>
      </c>
    </row>
    <row r="2636" spans="13:24">
      <c r="M2636">
        <f t="shared" si="254"/>
        <v>2633</v>
      </c>
      <c r="N2636">
        <f>MAX('World Hubbert'!$N$17*(1-(M2636/'World Hubbert'!$N$18))*M2636,0)</f>
        <v>0</v>
      </c>
      <c r="O2636">
        <f t="shared" si="252"/>
        <v>0</v>
      </c>
      <c r="P2636">
        <f t="shared" si="253"/>
        <v>2100.9710439404557</v>
      </c>
      <c r="Q2636">
        <f t="shared" si="257"/>
        <v>2100</v>
      </c>
      <c r="R2636" s="25">
        <f t="shared" si="255"/>
        <v>0</v>
      </c>
      <c r="S2636" s="25">
        <f t="shared" si="256"/>
        <v>0</v>
      </c>
      <c r="W2636">
        <f>IF(AND(P2636&gt;='World Hubbert'!$N$9,P2635&lt;'World Hubbert'!$N$9),'Data 1'!M2636,0)</f>
        <v>0</v>
      </c>
      <c r="X2636">
        <f>IF(AND(P2636&gt;='World Hubbert'!$P$9,P2635&lt;'World Hubbert'!$P$9),'Data 1'!M2636,0)</f>
        <v>0</v>
      </c>
    </row>
    <row r="2637" spans="13:24">
      <c r="M2637">
        <f t="shared" si="254"/>
        <v>2634</v>
      </c>
      <c r="N2637">
        <f>MAX('World Hubbert'!$N$17*(1-(M2637/'World Hubbert'!$N$18))*M2637,0)</f>
        <v>0</v>
      </c>
      <c r="O2637">
        <f t="shared" si="252"/>
        <v>0</v>
      </c>
      <c r="P2637">
        <f t="shared" si="253"/>
        <v>2100.9710439404557</v>
      </c>
      <c r="Q2637">
        <f t="shared" si="257"/>
        <v>2100</v>
      </c>
      <c r="R2637" s="25">
        <f t="shared" si="255"/>
        <v>0</v>
      </c>
      <c r="S2637" s="25">
        <f t="shared" si="256"/>
        <v>0</v>
      </c>
      <c r="W2637">
        <f>IF(AND(P2637&gt;='World Hubbert'!$N$9,P2636&lt;'World Hubbert'!$N$9),'Data 1'!M2637,0)</f>
        <v>0</v>
      </c>
      <c r="X2637">
        <f>IF(AND(P2637&gt;='World Hubbert'!$P$9,P2636&lt;'World Hubbert'!$P$9),'Data 1'!M2637,0)</f>
        <v>0</v>
      </c>
    </row>
    <row r="2638" spans="13:24">
      <c r="M2638">
        <f t="shared" si="254"/>
        <v>2635</v>
      </c>
      <c r="N2638">
        <f>MAX('World Hubbert'!$N$17*(1-(M2638/'World Hubbert'!$N$18))*M2638,0)</f>
        <v>0</v>
      </c>
      <c r="O2638">
        <f t="shared" si="252"/>
        <v>0</v>
      </c>
      <c r="P2638">
        <f t="shared" si="253"/>
        <v>2100.9710439404557</v>
      </c>
      <c r="Q2638">
        <f t="shared" si="257"/>
        <v>2100</v>
      </c>
      <c r="R2638" s="25">
        <f t="shared" si="255"/>
        <v>0</v>
      </c>
      <c r="S2638" s="25">
        <f t="shared" si="256"/>
        <v>0</v>
      </c>
      <c r="W2638">
        <f>IF(AND(P2638&gt;='World Hubbert'!$N$9,P2637&lt;'World Hubbert'!$N$9),'Data 1'!M2638,0)</f>
        <v>0</v>
      </c>
      <c r="X2638">
        <f>IF(AND(P2638&gt;='World Hubbert'!$P$9,P2637&lt;'World Hubbert'!$P$9),'Data 1'!M2638,0)</f>
        <v>0</v>
      </c>
    </row>
    <row r="2639" spans="13:24">
      <c r="M2639">
        <f t="shared" si="254"/>
        <v>2636</v>
      </c>
      <c r="N2639">
        <f>MAX('World Hubbert'!$N$17*(1-(M2639/'World Hubbert'!$N$18))*M2639,0)</f>
        <v>0</v>
      </c>
      <c r="O2639">
        <f t="shared" si="252"/>
        <v>0</v>
      </c>
      <c r="P2639">
        <f t="shared" si="253"/>
        <v>2100.9710439404557</v>
      </c>
      <c r="Q2639">
        <f t="shared" si="257"/>
        <v>2100</v>
      </c>
      <c r="R2639" s="25">
        <f t="shared" si="255"/>
        <v>0</v>
      </c>
      <c r="S2639" s="25">
        <f t="shared" si="256"/>
        <v>0</v>
      </c>
      <c r="W2639">
        <f>IF(AND(P2639&gt;='World Hubbert'!$N$9,P2638&lt;'World Hubbert'!$N$9),'Data 1'!M2639,0)</f>
        <v>0</v>
      </c>
      <c r="X2639">
        <f>IF(AND(P2639&gt;='World Hubbert'!$P$9,P2638&lt;'World Hubbert'!$P$9),'Data 1'!M2639,0)</f>
        <v>0</v>
      </c>
    </row>
    <row r="2640" spans="13:24">
      <c r="M2640">
        <f t="shared" si="254"/>
        <v>2637</v>
      </c>
      <c r="N2640">
        <f>MAX('World Hubbert'!$N$17*(1-(M2640/'World Hubbert'!$N$18))*M2640,0)</f>
        <v>0</v>
      </c>
      <c r="O2640">
        <f t="shared" si="252"/>
        <v>0</v>
      </c>
      <c r="P2640">
        <f t="shared" si="253"/>
        <v>2100.9710439404557</v>
      </c>
      <c r="Q2640">
        <f t="shared" si="257"/>
        <v>2100</v>
      </c>
      <c r="R2640" s="25">
        <f t="shared" si="255"/>
        <v>0</v>
      </c>
      <c r="S2640" s="25">
        <f t="shared" si="256"/>
        <v>0</v>
      </c>
      <c r="W2640">
        <f>IF(AND(P2640&gt;='World Hubbert'!$N$9,P2639&lt;'World Hubbert'!$N$9),'Data 1'!M2640,0)</f>
        <v>0</v>
      </c>
      <c r="X2640">
        <f>IF(AND(P2640&gt;='World Hubbert'!$P$9,P2639&lt;'World Hubbert'!$P$9),'Data 1'!M2640,0)</f>
        <v>0</v>
      </c>
    </row>
    <row r="2641" spans="13:24">
      <c r="M2641">
        <f t="shared" si="254"/>
        <v>2638</v>
      </c>
      <c r="N2641">
        <f>MAX('World Hubbert'!$N$17*(1-(M2641/'World Hubbert'!$N$18))*M2641,0)</f>
        <v>0</v>
      </c>
      <c r="O2641">
        <f t="shared" si="252"/>
        <v>0</v>
      </c>
      <c r="P2641">
        <f t="shared" si="253"/>
        <v>2100.9710439404557</v>
      </c>
      <c r="Q2641">
        <f t="shared" si="257"/>
        <v>2100</v>
      </c>
      <c r="R2641" s="25">
        <f t="shared" si="255"/>
        <v>0</v>
      </c>
      <c r="S2641" s="25">
        <f t="shared" si="256"/>
        <v>0</v>
      </c>
      <c r="W2641">
        <f>IF(AND(P2641&gt;='World Hubbert'!$N$9,P2640&lt;'World Hubbert'!$N$9),'Data 1'!M2641,0)</f>
        <v>0</v>
      </c>
      <c r="X2641">
        <f>IF(AND(P2641&gt;='World Hubbert'!$P$9,P2640&lt;'World Hubbert'!$P$9),'Data 1'!M2641,0)</f>
        <v>0</v>
      </c>
    </row>
    <row r="2642" spans="13:24">
      <c r="M2642">
        <f t="shared" si="254"/>
        <v>2639</v>
      </c>
      <c r="N2642">
        <f>MAX('World Hubbert'!$N$17*(1-(M2642/'World Hubbert'!$N$18))*M2642,0)</f>
        <v>0</v>
      </c>
      <c r="O2642">
        <f t="shared" si="252"/>
        <v>0</v>
      </c>
      <c r="P2642">
        <f t="shared" si="253"/>
        <v>2100.9710439404557</v>
      </c>
      <c r="Q2642">
        <f t="shared" si="257"/>
        <v>2100</v>
      </c>
      <c r="R2642" s="25">
        <f t="shared" si="255"/>
        <v>0</v>
      </c>
      <c r="S2642" s="25">
        <f t="shared" si="256"/>
        <v>0</v>
      </c>
      <c r="W2642">
        <f>IF(AND(P2642&gt;='World Hubbert'!$N$9,P2641&lt;'World Hubbert'!$N$9),'Data 1'!M2642,0)</f>
        <v>0</v>
      </c>
      <c r="X2642">
        <f>IF(AND(P2642&gt;='World Hubbert'!$P$9,P2641&lt;'World Hubbert'!$P$9),'Data 1'!M2642,0)</f>
        <v>0</v>
      </c>
    </row>
    <row r="2643" spans="13:24">
      <c r="M2643">
        <f t="shared" si="254"/>
        <v>2640</v>
      </c>
      <c r="N2643">
        <f>MAX('World Hubbert'!$N$17*(1-(M2643/'World Hubbert'!$N$18))*M2643,0)</f>
        <v>0</v>
      </c>
      <c r="O2643">
        <f t="shared" si="252"/>
        <v>0</v>
      </c>
      <c r="P2643">
        <f t="shared" si="253"/>
        <v>2100.9710439404557</v>
      </c>
      <c r="Q2643">
        <f t="shared" si="257"/>
        <v>2100</v>
      </c>
      <c r="R2643" s="25">
        <f t="shared" si="255"/>
        <v>0</v>
      </c>
      <c r="S2643" s="25">
        <f t="shared" si="256"/>
        <v>0</v>
      </c>
      <c r="W2643">
        <f>IF(AND(P2643&gt;='World Hubbert'!$N$9,P2642&lt;'World Hubbert'!$N$9),'Data 1'!M2643,0)</f>
        <v>0</v>
      </c>
      <c r="X2643">
        <f>IF(AND(P2643&gt;='World Hubbert'!$P$9,P2642&lt;'World Hubbert'!$P$9),'Data 1'!M2643,0)</f>
        <v>0</v>
      </c>
    </row>
    <row r="2644" spans="13:24">
      <c r="M2644">
        <f t="shared" si="254"/>
        <v>2641</v>
      </c>
      <c r="N2644">
        <f>MAX('World Hubbert'!$N$17*(1-(M2644/'World Hubbert'!$N$18))*M2644,0)</f>
        <v>0</v>
      </c>
      <c r="O2644">
        <f t="shared" si="252"/>
        <v>0</v>
      </c>
      <c r="P2644">
        <f t="shared" si="253"/>
        <v>2100.9710439404557</v>
      </c>
      <c r="Q2644">
        <f t="shared" si="257"/>
        <v>2100</v>
      </c>
      <c r="R2644" s="25">
        <f t="shared" si="255"/>
        <v>0</v>
      </c>
      <c r="S2644" s="25">
        <f t="shared" si="256"/>
        <v>0</v>
      </c>
      <c r="W2644">
        <f>IF(AND(P2644&gt;='World Hubbert'!$N$9,P2643&lt;'World Hubbert'!$N$9),'Data 1'!M2644,0)</f>
        <v>0</v>
      </c>
      <c r="X2644">
        <f>IF(AND(P2644&gt;='World Hubbert'!$P$9,P2643&lt;'World Hubbert'!$P$9),'Data 1'!M2644,0)</f>
        <v>0</v>
      </c>
    </row>
    <row r="2645" spans="13:24">
      <c r="M2645">
        <f t="shared" si="254"/>
        <v>2642</v>
      </c>
      <c r="N2645">
        <f>MAX('World Hubbert'!$N$17*(1-(M2645/'World Hubbert'!$N$18))*M2645,0)</f>
        <v>0</v>
      </c>
      <c r="O2645">
        <f t="shared" ref="O2645:O2708" si="258">IF(N2645&gt;0,1/N2645,0)</f>
        <v>0</v>
      </c>
      <c r="P2645">
        <f t="shared" ref="P2645:P2708" si="259">P2644+O2645</f>
        <v>2100.9710439404557</v>
      </c>
      <c r="Q2645">
        <f t="shared" si="257"/>
        <v>2100</v>
      </c>
      <c r="R2645" s="25">
        <f t="shared" si="255"/>
        <v>0</v>
      </c>
      <c r="S2645" s="25">
        <f t="shared" si="256"/>
        <v>0</v>
      </c>
      <c r="W2645">
        <f>IF(AND(P2645&gt;='World Hubbert'!$N$9,P2644&lt;'World Hubbert'!$N$9),'Data 1'!M2645,0)</f>
        <v>0</v>
      </c>
      <c r="X2645">
        <f>IF(AND(P2645&gt;='World Hubbert'!$P$9,P2644&lt;'World Hubbert'!$P$9),'Data 1'!M2645,0)</f>
        <v>0</v>
      </c>
    </row>
    <row r="2646" spans="13:24">
      <c r="M2646">
        <f t="shared" si="254"/>
        <v>2643</v>
      </c>
      <c r="N2646">
        <f>MAX('World Hubbert'!$N$17*(1-(M2646/'World Hubbert'!$N$18))*M2646,0)</f>
        <v>0</v>
      </c>
      <c r="O2646">
        <f t="shared" si="258"/>
        <v>0</v>
      </c>
      <c r="P2646">
        <f t="shared" si="259"/>
        <v>2100.9710439404557</v>
      </c>
      <c r="Q2646">
        <f t="shared" si="257"/>
        <v>2100</v>
      </c>
      <c r="R2646" s="25">
        <f t="shared" si="255"/>
        <v>0</v>
      </c>
      <c r="S2646" s="25">
        <f t="shared" si="256"/>
        <v>0</v>
      </c>
      <c r="W2646">
        <f>IF(AND(P2646&gt;='World Hubbert'!$N$9,P2645&lt;'World Hubbert'!$N$9),'Data 1'!M2646,0)</f>
        <v>0</v>
      </c>
      <c r="X2646">
        <f>IF(AND(P2646&gt;='World Hubbert'!$P$9,P2645&lt;'World Hubbert'!$P$9),'Data 1'!M2646,0)</f>
        <v>0</v>
      </c>
    </row>
    <row r="2647" spans="13:24">
      <c r="M2647">
        <f t="shared" si="254"/>
        <v>2644</v>
      </c>
      <c r="N2647">
        <f>MAX('World Hubbert'!$N$17*(1-(M2647/'World Hubbert'!$N$18))*M2647,0)</f>
        <v>0</v>
      </c>
      <c r="O2647">
        <f t="shared" si="258"/>
        <v>0</v>
      </c>
      <c r="P2647">
        <f t="shared" si="259"/>
        <v>2100.9710439404557</v>
      </c>
      <c r="Q2647">
        <f t="shared" si="257"/>
        <v>2100</v>
      </c>
      <c r="R2647" s="25">
        <f t="shared" si="255"/>
        <v>0</v>
      </c>
      <c r="S2647" s="25">
        <f t="shared" si="256"/>
        <v>0</v>
      </c>
      <c r="W2647">
        <f>IF(AND(P2647&gt;='World Hubbert'!$N$9,P2646&lt;'World Hubbert'!$N$9),'Data 1'!M2647,0)</f>
        <v>0</v>
      </c>
      <c r="X2647">
        <f>IF(AND(P2647&gt;='World Hubbert'!$P$9,P2646&lt;'World Hubbert'!$P$9),'Data 1'!M2647,0)</f>
        <v>0</v>
      </c>
    </row>
    <row r="2648" spans="13:24">
      <c r="M2648">
        <f t="shared" si="254"/>
        <v>2645</v>
      </c>
      <c r="N2648">
        <f>MAX('World Hubbert'!$N$17*(1-(M2648/'World Hubbert'!$N$18))*M2648,0)</f>
        <v>0</v>
      </c>
      <c r="O2648">
        <f t="shared" si="258"/>
        <v>0</v>
      </c>
      <c r="P2648">
        <f t="shared" si="259"/>
        <v>2100.9710439404557</v>
      </c>
      <c r="Q2648">
        <f t="shared" si="257"/>
        <v>2100</v>
      </c>
      <c r="R2648" s="25">
        <f t="shared" si="255"/>
        <v>0</v>
      </c>
      <c r="S2648" s="25">
        <f t="shared" si="256"/>
        <v>0</v>
      </c>
      <c r="W2648">
        <f>IF(AND(P2648&gt;='World Hubbert'!$N$9,P2647&lt;'World Hubbert'!$N$9),'Data 1'!M2648,0)</f>
        <v>0</v>
      </c>
      <c r="X2648">
        <f>IF(AND(P2648&gt;='World Hubbert'!$P$9,P2647&lt;'World Hubbert'!$P$9),'Data 1'!M2648,0)</f>
        <v>0</v>
      </c>
    </row>
    <row r="2649" spans="13:24">
      <c r="M2649">
        <f t="shared" si="254"/>
        <v>2646</v>
      </c>
      <c r="N2649">
        <f>MAX('World Hubbert'!$N$17*(1-(M2649/'World Hubbert'!$N$18))*M2649,0)</f>
        <v>0</v>
      </c>
      <c r="O2649">
        <f t="shared" si="258"/>
        <v>0</v>
      </c>
      <c r="P2649">
        <f t="shared" si="259"/>
        <v>2100.9710439404557</v>
      </c>
      <c r="Q2649">
        <f t="shared" si="257"/>
        <v>2100</v>
      </c>
      <c r="R2649" s="25">
        <f t="shared" si="255"/>
        <v>0</v>
      </c>
      <c r="S2649" s="25">
        <f t="shared" si="256"/>
        <v>0</v>
      </c>
      <c r="W2649">
        <f>IF(AND(P2649&gt;='World Hubbert'!$N$9,P2648&lt;'World Hubbert'!$N$9),'Data 1'!M2649,0)</f>
        <v>0</v>
      </c>
      <c r="X2649">
        <f>IF(AND(P2649&gt;='World Hubbert'!$P$9,P2648&lt;'World Hubbert'!$P$9),'Data 1'!M2649,0)</f>
        <v>0</v>
      </c>
    </row>
    <row r="2650" spans="13:24">
      <c r="M2650">
        <f t="shared" si="254"/>
        <v>2647</v>
      </c>
      <c r="N2650">
        <f>MAX('World Hubbert'!$N$17*(1-(M2650/'World Hubbert'!$N$18))*M2650,0)</f>
        <v>0</v>
      </c>
      <c r="O2650">
        <f t="shared" si="258"/>
        <v>0</v>
      </c>
      <c r="P2650">
        <f t="shared" si="259"/>
        <v>2100.9710439404557</v>
      </c>
      <c r="Q2650">
        <f t="shared" si="257"/>
        <v>2100</v>
      </c>
      <c r="R2650" s="25">
        <f t="shared" si="255"/>
        <v>0</v>
      </c>
      <c r="S2650" s="25">
        <f t="shared" si="256"/>
        <v>0</v>
      </c>
      <c r="W2650">
        <f>IF(AND(P2650&gt;='World Hubbert'!$N$9,P2649&lt;'World Hubbert'!$N$9),'Data 1'!M2650,0)</f>
        <v>0</v>
      </c>
      <c r="X2650">
        <f>IF(AND(P2650&gt;='World Hubbert'!$P$9,P2649&lt;'World Hubbert'!$P$9),'Data 1'!M2650,0)</f>
        <v>0</v>
      </c>
    </row>
    <row r="2651" spans="13:24">
      <c r="M2651">
        <f t="shared" si="254"/>
        <v>2648</v>
      </c>
      <c r="N2651">
        <f>MAX('World Hubbert'!$N$17*(1-(M2651/'World Hubbert'!$N$18))*M2651,0)</f>
        <v>0</v>
      </c>
      <c r="O2651">
        <f t="shared" si="258"/>
        <v>0</v>
      </c>
      <c r="P2651">
        <f t="shared" si="259"/>
        <v>2100.9710439404557</v>
      </c>
      <c r="Q2651">
        <f t="shared" si="257"/>
        <v>2100</v>
      </c>
      <c r="R2651" s="25">
        <f t="shared" si="255"/>
        <v>0</v>
      </c>
      <c r="S2651" s="25">
        <f t="shared" si="256"/>
        <v>0</v>
      </c>
      <c r="W2651">
        <f>IF(AND(P2651&gt;='World Hubbert'!$N$9,P2650&lt;'World Hubbert'!$N$9),'Data 1'!M2651,0)</f>
        <v>0</v>
      </c>
      <c r="X2651">
        <f>IF(AND(P2651&gt;='World Hubbert'!$P$9,P2650&lt;'World Hubbert'!$P$9),'Data 1'!M2651,0)</f>
        <v>0</v>
      </c>
    </row>
    <row r="2652" spans="13:24">
      <c r="M2652">
        <f t="shared" si="254"/>
        <v>2649</v>
      </c>
      <c r="N2652">
        <f>MAX('World Hubbert'!$N$17*(1-(M2652/'World Hubbert'!$N$18))*M2652,0)</f>
        <v>0</v>
      </c>
      <c r="O2652">
        <f t="shared" si="258"/>
        <v>0</v>
      </c>
      <c r="P2652">
        <f t="shared" si="259"/>
        <v>2100.9710439404557</v>
      </c>
      <c r="Q2652">
        <f t="shared" si="257"/>
        <v>2100</v>
      </c>
      <c r="R2652" s="25">
        <f t="shared" si="255"/>
        <v>0</v>
      </c>
      <c r="S2652" s="25">
        <f t="shared" si="256"/>
        <v>0</v>
      </c>
      <c r="W2652">
        <f>IF(AND(P2652&gt;='World Hubbert'!$N$9,P2651&lt;'World Hubbert'!$N$9),'Data 1'!M2652,0)</f>
        <v>0</v>
      </c>
      <c r="X2652">
        <f>IF(AND(P2652&gt;='World Hubbert'!$P$9,P2651&lt;'World Hubbert'!$P$9),'Data 1'!M2652,0)</f>
        <v>0</v>
      </c>
    </row>
    <row r="2653" spans="13:24">
      <c r="M2653">
        <f t="shared" si="254"/>
        <v>2650</v>
      </c>
      <c r="N2653">
        <f>MAX('World Hubbert'!$N$17*(1-(M2653/'World Hubbert'!$N$18))*M2653,0)</f>
        <v>0</v>
      </c>
      <c r="O2653">
        <f t="shared" si="258"/>
        <v>0</v>
      </c>
      <c r="P2653">
        <f t="shared" si="259"/>
        <v>2100.9710439404557</v>
      </c>
      <c r="Q2653">
        <f t="shared" si="257"/>
        <v>2100</v>
      </c>
      <c r="R2653" s="25">
        <f t="shared" si="255"/>
        <v>0</v>
      </c>
      <c r="S2653" s="25">
        <f t="shared" si="256"/>
        <v>0</v>
      </c>
      <c r="W2653">
        <f>IF(AND(P2653&gt;='World Hubbert'!$N$9,P2652&lt;'World Hubbert'!$N$9),'Data 1'!M2653,0)</f>
        <v>0</v>
      </c>
      <c r="X2653">
        <f>IF(AND(P2653&gt;='World Hubbert'!$P$9,P2652&lt;'World Hubbert'!$P$9),'Data 1'!M2653,0)</f>
        <v>0</v>
      </c>
    </row>
    <row r="2654" spans="13:24">
      <c r="M2654">
        <f t="shared" si="254"/>
        <v>2651</v>
      </c>
      <c r="N2654">
        <f>MAX('World Hubbert'!$N$17*(1-(M2654/'World Hubbert'!$N$18))*M2654,0)</f>
        <v>0</v>
      </c>
      <c r="O2654">
        <f t="shared" si="258"/>
        <v>0</v>
      </c>
      <c r="P2654">
        <f t="shared" si="259"/>
        <v>2100.9710439404557</v>
      </c>
      <c r="Q2654">
        <f t="shared" si="257"/>
        <v>2100</v>
      </c>
      <c r="R2654" s="25">
        <f t="shared" si="255"/>
        <v>0</v>
      </c>
      <c r="S2654" s="25">
        <f t="shared" si="256"/>
        <v>0</v>
      </c>
      <c r="W2654">
        <f>IF(AND(P2654&gt;='World Hubbert'!$N$9,P2653&lt;'World Hubbert'!$N$9),'Data 1'!M2654,0)</f>
        <v>0</v>
      </c>
      <c r="X2654">
        <f>IF(AND(P2654&gt;='World Hubbert'!$P$9,P2653&lt;'World Hubbert'!$P$9),'Data 1'!M2654,0)</f>
        <v>0</v>
      </c>
    </row>
    <row r="2655" spans="13:24">
      <c r="M2655">
        <f t="shared" si="254"/>
        <v>2652</v>
      </c>
      <c r="N2655">
        <f>MAX('World Hubbert'!$N$17*(1-(M2655/'World Hubbert'!$N$18))*M2655,0)</f>
        <v>0</v>
      </c>
      <c r="O2655">
        <f t="shared" si="258"/>
        <v>0</v>
      </c>
      <c r="P2655">
        <f t="shared" si="259"/>
        <v>2100.9710439404557</v>
      </c>
      <c r="Q2655">
        <f t="shared" si="257"/>
        <v>2100</v>
      </c>
      <c r="R2655" s="25">
        <f t="shared" si="255"/>
        <v>0</v>
      </c>
      <c r="S2655" s="25">
        <f t="shared" si="256"/>
        <v>0</v>
      </c>
      <c r="W2655">
        <f>IF(AND(P2655&gt;='World Hubbert'!$N$9,P2654&lt;'World Hubbert'!$N$9),'Data 1'!M2655,0)</f>
        <v>0</v>
      </c>
      <c r="X2655">
        <f>IF(AND(P2655&gt;='World Hubbert'!$P$9,P2654&lt;'World Hubbert'!$P$9),'Data 1'!M2655,0)</f>
        <v>0</v>
      </c>
    </row>
    <row r="2656" spans="13:24">
      <c r="M2656">
        <f t="shared" si="254"/>
        <v>2653</v>
      </c>
      <c r="N2656">
        <f>MAX('World Hubbert'!$N$17*(1-(M2656/'World Hubbert'!$N$18))*M2656,0)</f>
        <v>0</v>
      </c>
      <c r="O2656">
        <f t="shared" si="258"/>
        <v>0</v>
      </c>
      <c r="P2656">
        <f t="shared" si="259"/>
        <v>2100.9710439404557</v>
      </c>
      <c r="Q2656">
        <f t="shared" si="257"/>
        <v>2100</v>
      </c>
      <c r="R2656" s="25">
        <f t="shared" si="255"/>
        <v>0</v>
      </c>
      <c r="S2656" s="25">
        <f t="shared" si="256"/>
        <v>0</v>
      </c>
      <c r="W2656">
        <f>IF(AND(P2656&gt;='World Hubbert'!$N$9,P2655&lt;'World Hubbert'!$N$9),'Data 1'!M2656,0)</f>
        <v>0</v>
      </c>
      <c r="X2656">
        <f>IF(AND(P2656&gt;='World Hubbert'!$P$9,P2655&lt;'World Hubbert'!$P$9),'Data 1'!M2656,0)</f>
        <v>0</v>
      </c>
    </row>
    <row r="2657" spans="13:24">
      <c r="M2657">
        <f t="shared" si="254"/>
        <v>2654</v>
      </c>
      <c r="N2657">
        <f>MAX('World Hubbert'!$N$17*(1-(M2657/'World Hubbert'!$N$18))*M2657,0)</f>
        <v>0</v>
      </c>
      <c r="O2657">
        <f t="shared" si="258"/>
        <v>0</v>
      </c>
      <c r="P2657">
        <f t="shared" si="259"/>
        <v>2100.9710439404557</v>
      </c>
      <c r="Q2657">
        <f t="shared" si="257"/>
        <v>2100</v>
      </c>
      <c r="R2657" s="25">
        <f t="shared" si="255"/>
        <v>0</v>
      </c>
      <c r="S2657" s="25">
        <f t="shared" si="256"/>
        <v>0</v>
      </c>
      <c r="W2657">
        <f>IF(AND(P2657&gt;='World Hubbert'!$N$9,P2656&lt;'World Hubbert'!$N$9),'Data 1'!M2657,0)</f>
        <v>0</v>
      </c>
      <c r="X2657">
        <f>IF(AND(P2657&gt;='World Hubbert'!$P$9,P2656&lt;'World Hubbert'!$P$9),'Data 1'!M2657,0)</f>
        <v>0</v>
      </c>
    </row>
    <row r="2658" spans="13:24">
      <c r="M2658">
        <f t="shared" si="254"/>
        <v>2655</v>
      </c>
      <c r="N2658">
        <f>MAX('World Hubbert'!$N$17*(1-(M2658/'World Hubbert'!$N$18))*M2658,0)</f>
        <v>0</v>
      </c>
      <c r="O2658">
        <f t="shared" si="258"/>
        <v>0</v>
      </c>
      <c r="P2658">
        <f t="shared" si="259"/>
        <v>2100.9710439404557</v>
      </c>
      <c r="Q2658">
        <f t="shared" si="257"/>
        <v>2100</v>
      </c>
      <c r="R2658" s="25">
        <f t="shared" si="255"/>
        <v>0</v>
      </c>
      <c r="S2658" s="25">
        <f t="shared" si="256"/>
        <v>0</v>
      </c>
      <c r="W2658">
        <f>IF(AND(P2658&gt;='World Hubbert'!$N$9,P2657&lt;'World Hubbert'!$N$9),'Data 1'!M2658,0)</f>
        <v>0</v>
      </c>
      <c r="X2658">
        <f>IF(AND(P2658&gt;='World Hubbert'!$P$9,P2657&lt;'World Hubbert'!$P$9),'Data 1'!M2658,0)</f>
        <v>0</v>
      </c>
    </row>
    <row r="2659" spans="13:24">
      <c r="M2659">
        <f t="shared" si="254"/>
        <v>2656</v>
      </c>
      <c r="N2659">
        <f>MAX('World Hubbert'!$N$17*(1-(M2659/'World Hubbert'!$N$18))*M2659,0)</f>
        <v>0</v>
      </c>
      <c r="O2659">
        <f t="shared" si="258"/>
        <v>0</v>
      </c>
      <c r="P2659">
        <f t="shared" si="259"/>
        <v>2100.9710439404557</v>
      </c>
      <c r="Q2659">
        <f t="shared" si="257"/>
        <v>2100</v>
      </c>
      <c r="R2659" s="25">
        <f t="shared" si="255"/>
        <v>0</v>
      </c>
      <c r="S2659" s="25">
        <f t="shared" si="256"/>
        <v>0</v>
      </c>
      <c r="W2659">
        <f>IF(AND(P2659&gt;='World Hubbert'!$N$9,P2658&lt;'World Hubbert'!$N$9),'Data 1'!M2659,0)</f>
        <v>0</v>
      </c>
      <c r="X2659">
        <f>IF(AND(P2659&gt;='World Hubbert'!$P$9,P2658&lt;'World Hubbert'!$P$9),'Data 1'!M2659,0)</f>
        <v>0</v>
      </c>
    </row>
    <row r="2660" spans="13:24">
      <c r="M2660">
        <f t="shared" si="254"/>
        <v>2657</v>
      </c>
      <c r="N2660">
        <f>MAX('World Hubbert'!$N$17*(1-(M2660/'World Hubbert'!$N$18))*M2660,0)</f>
        <v>0</v>
      </c>
      <c r="O2660">
        <f t="shared" si="258"/>
        <v>0</v>
      </c>
      <c r="P2660">
        <f t="shared" si="259"/>
        <v>2100.9710439404557</v>
      </c>
      <c r="Q2660">
        <f t="shared" si="257"/>
        <v>2100</v>
      </c>
      <c r="R2660" s="25">
        <f t="shared" si="255"/>
        <v>0</v>
      </c>
      <c r="S2660" s="25">
        <f t="shared" si="256"/>
        <v>0</v>
      </c>
      <c r="W2660">
        <f>IF(AND(P2660&gt;='World Hubbert'!$N$9,P2659&lt;'World Hubbert'!$N$9),'Data 1'!M2660,0)</f>
        <v>0</v>
      </c>
      <c r="X2660">
        <f>IF(AND(P2660&gt;='World Hubbert'!$P$9,P2659&lt;'World Hubbert'!$P$9),'Data 1'!M2660,0)</f>
        <v>0</v>
      </c>
    </row>
    <row r="2661" spans="13:24">
      <c r="M2661">
        <f t="shared" si="254"/>
        <v>2658</v>
      </c>
      <c r="N2661">
        <f>MAX('World Hubbert'!$N$17*(1-(M2661/'World Hubbert'!$N$18))*M2661,0)</f>
        <v>0</v>
      </c>
      <c r="O2661">
        <f t="shared" si="258"/>
        <v>0</v>
      </c>
      <c r="P2661">
        <f t="shared" si="259"/>
        <v>2100.9710439404557</v>
      </c>
      <c r="Q2661">
        <f t="shared" si="257"/>
        <v>2100</v>
      </c>
      <c r="R2661" s="25">
        <f t="shared" si="255"/>
        <v>0</v>
      </c>
      <c r="S2661" s="25">
        <f t="shared" si="256"/>
        <v>0</v>
      </c>
      <c r="W2661">
        <f>IF(AND(P2661&gt;='World Hubbert'!$N$9,P2660&lt;'World Hubbert'!$N$9),'Data 1'!M2661,0)</f>
        <v>0</v>
      </c>
      <c r="X2661">
        <f>IF(AND(P2661&gt;='World Hubbert'!$P$9,P2660&lt;'World Hubbert'!$P$9),'Data 1'!M2661,0)</f>
        <v>0</v>
      </c>
    </row>
    <row r="2662" spans="13:24">
      <c r="M2662">
        <f t="shared" si="254"/>
        <v>2659</v>
      </c>
      <c r="N2662">
        <f>MAX('World Hubbert'!$N$17*(1-(M2662/'World Hubbert'!$N$18))*M2662,0)</f>
        <v>0</v>
      </c>
      <c r="O2662">
        <f t="shared" si="258"/>
        <v>0</v>
      </c>
      <c r="P2662">
        <f t="shared" si="259"/>
        <v>2100.9710439404557</v>
      </c>
      <c r="Q2662">
        <f t="shared" si="257"/>
        <v>2100</v>
      </c>
      <c r="R2662" s="25">
        <f t="shared" si="255"/>
        <v>0</v>
      </c>
      <c r="S2662" s="25">
        <f t="shared" si="256"/>
        <v>0</v>
      </c>
      <c r="W2662">
        <f>IF(AND(P2662&gt;='World Hubbert'!$N$9,P2661&lt;'World Hubbert'!$N$9),'Data 1'!M2662,0)</f>
        <v>0</v>
      </c>
      <c r="X2662">
        <f>IF(AND(P2662&gt;='World Hubbert'!$P$9,P2661&lt;'World Hubbert'!$P$9),'Data 1'!M2662,0)</f>
        <v>0</v>
      </c>
    </row>
    <row r="2663" spans="13:24">
      <c r="M2663">
        <f t="shared" si="254"/>
        <v>2660</v>
      </c>
      <c r="N2663">
        <f>MAX('World Hubbert'!$N$17*(1-(M2663/'World Hubbert'!$N$18))*M2663,0)</f>
        <v>0</v>
      </c>
      <c r="O2663">
        <f t="shared" si="258"/>
        <v>0</v>
      </c>
      <c r="P2663">
        <f t="shared" si="259"/>
        <v>2100.9710439404557</v>
      </c>
      <c r="Q2663">
        <f t="shared" si="257"/>
        <v>2100</v>
      </c>
      <c r="R2663" s="25">
        <f t="shared" si="255"/>
        <v>0</v>
      </c>
      <c r="S2663" s="25">
        <f t="shared" si="256"/>
        <v>0</v>
      </c>
      <c r="W2663">
        <f>IF(AND(P2663&gt;='World Hubbert'!$N$9,P2662&lt;'World Hubbert'!$N$9),'Data 1'!M2663,0)</f>
        <v>0</v>
      </c>
      <c r="X2663">
        <f>IF(AND(P2663&gt;='World Hubbert'!$P$9,P2662&lt;'World Hubbert'!$P$9),'Data 1'!M2663,0)</f>
        <v>0</v>
      </c>
    </row>
    <row r="2664" spans="13:24">
      <c r="M2664">
        <f t="shared" si="254"/>
        <v>2661</v>
      </c>
      <c r="N2664">
        <f>MAX('World Hubbert'!$N$17*(1-(M2664/'World Hubbert'!$N$18))*M2664,0)</f>
        <v>0</v>
      </c>
      <c r="O2664">
        <f t="shared" si="258"/>
        <v>0</v>
      </c>
      <c r="P2664">
        <f t="shared" si="259"/>
        <v>2100.9710439404557</v>
      </c>
      <c r="Q2664">
        <f t="shared" si="257"/>
        <v>2100</v>
      </c>
      <c r="R2664" s="25">
        <f t="shared" si="255"/>
        <v>0</v>
      </c>
      <c r="S2664" s="25">
        <f t="shared" si="256"/>
        <v>0</v>
      </c>
      <c r="W2664">
        <f>IF(AND(P2664&gt;='World Hubbert'!$N$9,P2663&lt;'World Hubbert'!$N$9),'Data 1'!M2664,0)</f>
        <v>0</v>
      </c>
      <c r="X2664">
        <f>IF(AND(P2664&gt;='World Hubbert'!$P$9,P2663&lt;'World Hubbert'!$P$9),'Data 1'!M2664,0)</f>
        <v>0</v>
      </c>
    </row>
    <row r="2665" spans="13:24">
      <c r="M2665">
        <f t="shared" si="254"/>
        <v>2662</v>
      </c>
      <c r="N2665">
        <f>MAX('World Hubbert'!$N$17*(1-(M2665/'World Hubbert'!$N$18))*M2665,0)</f>
        <v>0</v>
      </c>
      <c r="O2665">
        <f t="shared" si="258"/>
        <v>0</v>
      </c>
      <c r="P2665">
        <f t="shared" si="259"/>
        <v>2100.9710439404557</v>
      </c>
      <c r="Q2665">
        <f t="shared" si="257"/>
        <v>2100</v>
      </c>
      <c r="R2665" s="25">
        <f t="shared" si="255"/>
        <v>0</v>
      </c>
      <c r="S2665" s="25">
        <f t="shared" si="256"/>
        <v>0</v>
      </c>
      <c r="W2665">
        <f>IF(AND(P2665&gt;='World Hubbert'!$N$9,P2664&lt;'World Hubbert'!$N$9),'Data 1'!M2665,0)</f>
        <v>0</v>
      </c>
      <c r="X2665">
        <f>IF(AND(P2665&gt;='World Hubbert'!$P$9,P2664&lt;'World Hubbert'!$P$9),'Data 1'!M2665,0)</f>
        <v>0</v>
      </c>
    </row>
    <row r="2666" spans="13:24">
      <c r="M2666">
        <f t="shared" si="254"/>
        <v>2663</v>
      </c>
      <c r="N2666">
        <f>MAX('World Hubbert'!$N$17*(1-(M2666/'World Hubbert'!$N$18))*M2666,0)</f>
        <v>0</v>
      </c>
      <c r="O2666">
        <f t="shared" si="258"/>
        <v>0</v>
      </c>
      <c r="P2666">
        <f t="shared" si="259"/>
        <v>2100.9710439404557</v>
      </c>
      <c r="Q2666">
        <f t="shared" si="257"/>
        <v>2100</v>
      </c>
      <c r="R2666" s="25">
        <f t="shared" si="255"/>
        <v>0</v>
      </c>
      <c r="S2666" s="25">
        <f t="shared" si="256"/>
        <v>0</v>
      </c>
      <c r="W2666">
        <f>IF(AND(P2666&gt;='World Hubbert'!$N$9,P2665&lt;'World Hubbert'!$N$9),'Data 1'!M2666,0)</f>
        <v>0</v>
      </c>
      <c r="X2666">
        <f>IF(AND(P2666&gt;='World Hubbert'!$P$9,P2665&lt;'World Hubbert'!$P$9),'Data 1'!M2666,0)</f>
        <v>0</v>
      </c>
    </row>
    <row r="2667" spans="13:24">
      <c r="M2667">
        <f t="shared" si="254"/>
        <v>2664</v>
      </c>
      <c r="N2667">
        <f>MAX('World Hubbert'!$N$17*(1-(M2667/'World Hubbert'!$N$18))*M2667,0)</f>
        <v>0</v>
      </c>
      <c r="O2667">
        <f t="shared" si="258"/>
        <v>0</v>
      </c>
      <c r="P2667">
        <f t="shared" si="259"/>
        <v>2100.9710439404557</v>
      </c>
      <c r="Q2667">
        <f t="shared" si="257"/>
        <v>2100</v>
      </c>
      <c r="R2667" s="25">
        <f t="shared" si="255"/>
        <v>0</v>
      </c>
      <c r="S2667" s="25">
        <f t="shared" si="256"/>
        <v>0</v>
      </c>
      <c r="W2667">
        <f>IF(AND(P2667&gt;='World Hubbert'!$N$9,P2666&lt;'World Hubbert'!$N$9),'Data 1'!M2667,0)</f>
        <v>0</v>
      </c>
      <c r="X2667">
        <f>IF(AND(P2667&gt;='World Hubbert'!$P$9,P2666&lt;'World Hubbert'!$P$9),'Data 1'!M2667,0)</f>
        <v>0</v>
      </c>
    </row>
    <row r="2668" spans="13:24">
      <c r="M2668">
        <f t="shared" si="254"/>
        <v>2665</v>
      </c>
      <c r="N2668">
        <f>MAX('World Hubbert'!$N$17*(1-(M2668/'World Hubbert'!$N$18))*M2668,0)</f>
        <v>0</v>
      </c>
      <c r="O2668">
        <f t="shared" si="258"/>
        <v>0</v>
      </c>
      <c r="P2668">
        <f t="shared" si="259"/>
        <v>2100.9710439404557</v>
      </c>
      <c r="Q2668">
        <f t="shared" si="257"/>
        <v>2100</v>
      </c>
      <c r="R2668" s="25">
        <f t="shared" si="255"/>
        <v>0</v>
      </c>
      <c r="S2668" s="25">
        <f t="shared" si="256"/>
        <v>0</v>
      </c>
      <c r="W2668">
        <f>IF(AND(P2668&gt;='World Hubbert'!$N$9,P2667&lt;'World Hubbert'!$N$9),'Data 1'!M2668,0)</f>
        <v>0</v>
      </c>
      <c r="X2668">
        <f>IF(AND(P2668&gt;='World Hubbert'!$P$9,P2667&lt;'World Hubbert'!$P$9),'Data 1'!M2668,0)</f>
        <v>0</v>
      </c>
    </row>
    <row r="2669" spans="13:24">
      <c r="M2669">
        <f t="shared" si="254"/>
        <v>2666</v>
      </c>
      <c r="N2669">
        <f>MAX('World Hubbert'!$N$17*(1-(M2669/'World Hubbert'!$N$18))*M2669,0)</f>
        <v>0</v>
      </c>
      <c r="O2669">
        <f t="shared" si="258"/>
        <v>0</v>
      </c>
      <c r="P2669">
        <f t="shared" si="259"/>
        <v>2100.9710439404557</v>
      </c>
      <c r="Q2669">
        <f t="shared" si="257"/>
        <v>2100</v>
      </c>
      <c r="R2669" s="25">
        <f t="shared" si="255"/>
        <v>0</v>
      </c>
      <c r="S2669" s="25">
        <f t="shared" si="256"/>
        <v>0</v>
      </c>
      <c r="W2669">
        <f>IF(AND(P2669&gt;='World Hubbert'!$N$9,P2668&lt;'World Hubbert'!$N$9),'Data 1'!M2669,0)</f>
        <v>0</v>
      </c>
      <c r="X2669">
        <f>IF(AND(P2669&gt;='World Hubbert'!$P$9,P2668&lt;'World Hubbert'!$P$9),'Data 1'!M2669,0)</f>
        <v>0</v>
      </c>
    </row>
    <row r="2670" spans="13:24">
      <c r="M2670">
        <f t="shared" si="254"/>
        <v>2667</v>
      </c>
      <c r="N2670">
        <f>MAX('World Hubbert'!$N$17*(1-(M2670/'World Hubbert'!$N$18))*M2670,0)</f>
        <v>0</v>
      </c>
      <c r="O2670">
        <f t="shared" si="258"/>
        <v>0</v>
      </c>
      <c r="P2670">
        <f t="shared" si="259"/>
        <v>2100.9710439404557</v>
      </c>
      <c r="Q2670">
        <f t="shared" si="257"/>
        <v>2100</v>
      </c>
      <c r="R2670" s="25">
        <f t="shared" si="255"/>
        <v>0</v>
      </c>
      <c r="S2670" s="25">
        <f t="shared" si="256"/>
        <v>0</v>
      </c>
      <c r="W2670">
        <f>IF(AND(P2670&gt;='World Hubbert'!$N$9,P2669&lt;'World Hubbert'!$N$9),'Data 1'!M2670,0)</f>
        <v>0</v>
      </c>
      <c r="X2670">
        <f>IF(AND(P2670&gt;='World Hubbert'!$P$9,P2669&lt;'World Hubbert'!$P$9),'Data 1'!M2670,0)</f>
        <v>0</v>
      </c>
    </row>
    <row r="2671" spans="13:24">
      <c r="M2671">
        <f t="shared" si="254"/>
        <v>2668</v>
      </c>
      <c r="N2671">
        <f>MAX('World Hubbert'!$N$17*(1-(M2671/'World Hubbert'!$N$18))*M2671,0)</f>
        <v>0</v>
      </c>
      <c r="O2671">
        <f t="shared" si="258"/>
        <v>0</v>
      </c>
      <c r="P2671">
        <f t="shared" si="259"/>
        <v>2100.9710439404557</v>
      </c>
      <c r="Q2671">
        <f t="shared" si="257"/>
        <v>2100</v>
      </c>
      <c r="R2671" s="25">
        <f t="shared" si="255"/>
        <v>0</v>
      </c>
      <c r="S2671" s="25">
        <f t="shared" si="256"/>
        <v>0</v>
      </c>
      <c r="W2671">
        <f>IF(AND(P2671&gt;='World Hubbert'!$N$9,P2670&lt;'World Hubbert'!$N$9),'Data 1'!M2671,0)</f>
        <v>0</v>
      </c>
      <c r="X2671">
        <f>IF(AND(P2671&gt;='World Hubbert'!$P$9,P2670&lt;'World Hubbert'!$P$9),'Data 1'!M2671,0)</f>
        <v>0</v>
      </c>
    </row>
    <row r="2672" spans="13:24">
      <c r="M2672">
        <f t="shared" si="254"/>
        <v>2669</v>
      </c>
      <c r="N2672">
        <f>MAX('World Hubbert'!$N$17*(1-(M2672/'World Hubbert'!$N$18))*M2672,0)</f>
        <v>0</v>
      </c>
      <c r="O2672">
        <f t="shared" si="258"/>
        <v>0</v>
      </c>
      <c r="P2672">
        <f t="shared" si="259"/>
        <v>2100.9710439404557</v>
      </c>
      <c r="Q2672">
        <f t="shared" si="257"/>
        <v>2100</v>
      </c>
      <c r="R2672" s="25">
        <f t="shared" si="255"/>
        <v>0</v>
      </c>
      <c r="S2672" s="25">
        <f t="shared" si="256"/>
        <v>0</v>
      </c>
      <c r="W2672">
        <f>IF(AND(P2672&gt;='World Hubbert'!$N$9,P2671&lt;'World Hubbert'!$N$9),'Data 1'!M2672,0)</f>
        <v>0</v>
      </c>
      <c r="X2672">
        <f>IF(AND(P2672&gt;='World Hubbert'!$P$9,P2671&lt;'World Hubbert'!$P$9),'Data 1'!M2672,0)</f>
        <v>0</v>
      </c>
    </row>
    <row r="2673" spans="13:24">
      <c r="M2673">
        <f t="shared" si="254"/>
        <v>2670</v>
      </c>
      <c r="N2673">
        <f>MAX('World Hubbert'!$N$17*(1-(M2673/'World Hubbert'!$N$18))*M2673,0)</f>
        <v>0</v>
      </c>
      <c r="O2673">
        <f t="shared" si="258"/>
        <v>0</v>
      </c>
      <c r="P2673">
        <f t="shared" si="259"/>
        <v>2100.9710439404557</v>
      </c>
      <c r="Q2673">
        <f t="shared" si="257"/>
        <v>2100</v>
      </c>
      <c r="R2673" s="25">
        <f t="shared" si="255"/>
        <v>0</v>
      </c>
      <c r="S2673" s="25">
        <f t="shared" si="256"/>
        <v>0</v>
      </c>
      <c r="W2673">
        <f>IF(AND(P2673&gt;='World Hubbert'!$N$9,P2672&lt;'World Hubbert'!$N$9),'Data 1'!M2673,0)</f>
        <v>0</v>
      </c>
      <c r="X2673">
        <f>IF(AND(P2673&gt;='World Hubbert'!$P$9,P2672&lt;'World Hubbert'!$P$9),'Data 1'!M2673,0)</f>
        <v>0</v>
      </c>
    </row>
    <row r="2674" spans="13:24">
      <c r="M2674">
        <f t="shared" si="254"/>
        <v>2671</v>
      </c>
      <c r="N2674">
        <f>MAX('World Hubbert'!$N$17*(1-(M2674/'World Hubbert'!$N$18))*M2674,0)</f>
        <v>0</v>
      </c>
      <c r="O2674">
        <f t="shared" si="258"/>
        <v>0</v>
      </c>
      <c r="P2674">
        <f t="shared" si="259"/>
        <v>2100.9710439404557</v>
      </c>
      <c r="Q2674">
        <f t="shared" si="257"/>
        <v>2100</v>
      </c>
      <c r="R2674" s="25">
        <f t="shared" si="255"/>
        <v>0</v>
      </c>
      <c r="S2674" s="25">
        <f t="shared" si="256"/>
        <v>0</v>
      </c>
      <c r="W2674">
        <f>IF(AND(P2674&gt;='World Hubbert'!$N$9,P2673&lt;'World Hubbert'!$N$9),'Data 1'!M2674,0)</f>
        <v>0</v>
      </c>
      <c r="X2674">
        <f>IF(AND(P2674&gt;='World Hubbert'!$P$9,P2673&lt;'World Hubbert'!$P$9),'Data 1'!M2674,0)</f>
        <v>0</v>
      </c>
    </row>
    <row r="2675" spans="13:24">
      <c r="M2675">
        <f t="shared" si="254"/>
        <v>2672</v>
      </c>
      <c r="N2675">
        <f>MAX('World Hubbert'!$N$17*(1-(M2675/'World Hubbert'!$N$18))*M2675,0)</f>
        <v>0</v>
      </c>
      <c r="O2675">
        <f t="shared" si="258"/>
        <v>0</v>
      </c>
      <c r="P2675">
        <f t="shared" si="259"/>
        <v>2100.9710439404557</v>
      </c>
      <c r="Q2675">
        <f t="shared" si="257"/>
        <v>2100</v>
      </c>
      <c r="R2675" s="25">
        <f t="shared" si="255"/>
        <v>0</v>
      </c>
      <c r="S2675" s="25">
        <f t="shared" si="256"/>
        <v>0</v>
      </c>
      <c r="W2675">
        <f>IF(AND(P2675&gt;='World Hubbert'!$N$9,P2674&lt;'World Hubbert'!$N$9),'Data 1'!M2675,0)</f>
        <v>0</v>
      </c>
      <c r="X2675">
        <f>IF(AND(P2675&gt;='World Hubbert'!$P$9,P2674&lt;'World Hubbert'!$P$9),'Data 1'!M2675,0)</f>
        <v>0</v>
      </c>
    </row>
    <row r="2676" spans="13:24">
      <c r="M2676">
        <f t="shared" si="254"/>
        <v>2673</v>
      </c>
      <c r="N2676">
        <f>MAX('World Hubbert'!$N$17*(1-(M2676/'World Hubbert'!$N$18))*M2676,0)</f>
        <v>0</v>
      </c>
      <c r="O2676">
        <f t="shared" si="258"/>
        <v>0</v>
      </c>
      <c r="P2676">
        <f t="shared" si="259"/>
        <v>2100.9710439404557</v>
      </c>
      <c r="Q2676">
        <f t="shared" si="257"/>
        <v>2100</v>
      </c>
      <c r="R2676" s="25">
        <f t="shared" si="255"/>
        <v>0</v>
      </c>
      <c r="S2676" s="25">
        <f t="shared" si="256"/>
        <v>0</v>
      </c>
      <c r="W2676">
        <f>IF(AND(P2676&gt;='World Hubbert'!$N$9,P2675&lt;'World Hubbert'!$N$9),'Data 1'!M2676,0)</f>
        <v>0</v>
      </c>
      <c r="X2676">
        <f>IF(AND(P2676&gt;='World Hubbert'!$P$9,P2675&lt;'World Hubbert'!$P$9),'Data 1'!M2676,0)</f>
        <v>0</v>
      </c>
    </row>
    <row r="2677" spans="13:24">
      <c r="M2677">
        <f t="shared" si="254"/>
        <v>2674</v>
      </c>
      <c r="N2677">
        <f>MAX('World Hubbert'!$N$17*(1-(M2677/'World Hubbert'!$N$18))*M2677,0)</f>
        <v>0</v>
      </c>
      <c r="O2677">
        <f t="shared" si="258"/>
        <v>0</v>
      </c>
      <c r="P2677">
        <f t="shared" si="259"/>
        <v>2100.9710439404557</v>
      </c>
      <c r="Q2677">
        <f t="shared" si="257"/>
        <v>2100</v>
      </c>
      <c r="R2677" s="25">
        <f t="shared" si="255"/>
        <v>0</v>
      </c>
      <c r="S2677" s="25">
        <f t="shared" si="256"/>
        <v>0</v>
      </c>
      <c r="W2677">
        <f>IF(AND(P2677&gt;='World Hubbert'!$N$9,P2676&lt;'World Hubbert'!$N$9),'Data 1'!M2677,0)</f>
        <v>0</v>
      </c>
      <c r="X2677">
        <f>IF(AND(P2677&gt;='World Hubbert'!$P$9,P2676&lt;'World Hubbert'!$P$9),'Data 1'!M2677,0)</f>
        <v>0</v>
      </c>
    </row>
    <row r="2678" spans="13:24">
      <c r="M2678">
        <f t="shared" si="254"/>
        <v>2675</v>
      </c>
      <c r="N2678">
        <f>MAX('World Hubbert'!$N$17*(1-(M2678/'World Hubbert'!$N$18))*M2678,0)</f>
        <v>0</v>
      </c>
      <c r="O2678">
        <f t="shared" si="258"/>
        <v>0</v>
      </c>
      <c r="P2678">
        <f t="shared" si="259"/>
        <v>2100.9710439404557</v>
      </c>
      <c r="Q2678">
        <f t="shared" si="257"/>
        <v>2100</v>
      </c>
      <c r="R2678" s="25">
        <f t="shared" si="255"/>
        <v>0</v>
      </c>
      <c r="S2678" s="25">
        <f t="shared" si="256"/>
        <v>0</v>
      </c>
      <c r="W2678">
        <f>IF(AND(P2678&gt;='World Hubbert'!$N$9,P2677&lt;'World Hubbert'!$N$9),'Data 1'!M2678,0)</f>
        <v>0</v>
      </c>
      <c r="X2678">
        <f>IF(AND(P2678&gt;='World Hubbert'!$P$9,P2677&lt;'World Hubbert'!$P$9),'Data 1'!M2678,0)</f>
        <v>0</v>
      </c>
    </row>
    <row r="2679" spans="13:24">
      <c r="M2679">
        <f t="shared" ref="M2679:M2742" si="260">M2678+1</f>
        <v>2676</v>
      </c>
      <c r="N2679">
        <f>MAX('World Hubbert'!$N$17*(1-(M2679/'World Hubbert'!$N$18))*M2679,0)</f>
        <v>0</v>
      </c>
      <c r="O2679">
        <f t="shared" si="258"/>
        <v>0</v>
      </c>
      <c r="P2679">
        <f t="shared" si="259"/>
        <v>2100.9710439404557</v>
      </c>
      <c r="Q2679">
        <f t="shared" si="257"/>
        <v>2100</v>
      </c>
      <c r="R2679" s="25">
        <f t="shared" ref="R2679:R2742" si="261">IF(N2679&gt;0,N2679*1000,0)</f>
        <v>0</v>
      </c>
      <c r="S2679" s="25">
        <f t="shared" ref="S2679:S2742" si="262">IF(R2679=$T$6,Q2679,0)</f>
        <v>0</v>
      </c>
      <c r="W2679">
        <f>IF(AND(P2679&gt;='World Hubbert'!$N$9,P2678&lt;'World Hubbert'!$N$9),'Data 1'!M2679,0)</f>
        <v>0</v>
      </c>
      <c r="X2679">
        <f>IF(AND(P2679&gt;='World Hubbert'!$P$9,P2678&lt;'World Hubbert'!$P$9),'Data 1'!M2679,0)</f>
        <v>0</v>
      </c>
    </row>
    <row r="2680" spans="13:24">
      <c r="M2680">
        <f t="shared" si="260"/>
        <v>2677</v>
      </c>
      <c r="N2680">
        <f>MAX('World Hubbert'!$N$17*(1-(M2680/'World Hubbert'!$N$18))*M2680,0)</f>
        <v>0</v>
      </c>
      <c r="O2680">
        <f t="shared" si="258"/>
        <v>0</v>
      </c>
      <c r="P2680">
        <f t="shared" si="259"/>
        <v>2100.9710439404557</v>
      </c>
      <c r="Q2680">
        <f t="shared" si="257"/>
        <v>2100</v>
      </c>
      <c r="R2680" s="25">
        <f t="shared" si="261"/>
        <v>0</v>
      </c>
      <c r="S2680" s="25">
        <f t="shared" si="262"/>
        <v>0</v>
      </c>
      <c r="W2680">
        <f>IF(AND(P2680&gt;='World Hubbert'!$N$9,P2679&lt;'World Hubbert'!$N$9),'Data 1'!M2680,0)</f>
        <v>0</v>
      </c>
      <c r="X2680">
        <f>IF(AND(P2680&gt;='World Hubbert'!$P$9,P2679&lt;'World Hubbert'!$P$9),'Data 1'!M2680,0)</f>
        <v>0</v>
      </c>
    </row>
    <row r="2681" spans="13:24">
      <c r="M2681">
        <f t="shared" si="260"/>
        <v>2678</v>
      </c>
      <c r="N2681">
        <f>MAX('World Hubbert'!$N$17*(1-(M2681/'World Hubbert'!$N$18))*M2681,0)</f>
        <v>0</v>
      </c>
      <c r="O2681">
        <f t="shared" si="258"/>
        <v>0</v>
      </c>
      <c r="P2681">
        <f t="shared" si="259"/>
        <v>2100.9710439404557</v>
      </c>
      <c r="Q2681">
        <f t="shared" si="257"/>
        <v>2100</v>
      </c>
      <c r="R2681" s="25">
        <f t="shared" si="261"/>
        <v>0</v>
      </c>
      <c r="S2681" s="25">
        <f t="shared" si="262"/>
        <v>0</v>
      </c>
      <c r="W2681">
        <f>IF(AND(P2681&gt;='World Hubbert'!$N$9,P2680&lt;'World Hubbert'!$N$9),'Data 1'!M2681,0)</f>
        <v>0</v>
      </c>
      <c r="X2681">
        <f>IF(AND(P2681&gt;='World Hubbert'!$P$9,P2680&lt;'World Hubbert'!$P$9),'Data 1'!M2681,0)</f>
        <v>0</v>
      </c>
    </row>
    <row r="2682" spans="13:24">
      <c r="M2682">
        <f t="shared" si="260"/>
        <v>2679</v>
      </c>
      <c r="N2682">
        <f>MAX('World Hubbert'!$N$17*(1-(M2682/'World Hubbert'!$N$18))*M2682,0)</f>
        <v>0</v>
      </c>
      <c r="O2682">
        <f t="shared" si="258"/>
        <v>0</v>
      </c>
      <c r="P2682">
        <f t="shared" si="259"/>
        <v>2100.9710439404557</v>
      </c>
      <c r="Q2682">
        <f t="shared" si="257"/>
        <v>2100</v>
      </c>
      <c r="R2682" s="25">
        <f t="shared" si="261"/>
        <v>0</v>
      </c>
      <c r="S2682" s="25">
        <f t="shared" si="262"/>
        <v>0</v>
      </c>
      <c r="W2682">
        <f>IF(AND(P2682&gt;='World Hubbert'!$N$9,P2681&lt;'World Hubbert'!$N$9),'Data 1'!M2682,0)</f>
        <v>0</v>
      </c>
      <c r="X2682">
        <f>IF(AND(P2682&gt;='World Hubbert'!$P$9,P2681&lt;'World Hubbert'!$P$9),'Data 1'!M2682,0)</f>
        <v>0</v>
      </c>
    </row>
    <row r="2683" spans="13:24">
      <c r="M2683">
        <f t="shared" si="260"/>
        <v>2680</v>
      </c>
      <c r="N2683">
        <f>MAX('World Hubbert'!$N$17*(1-(M2683/'World Hubbert'!$N$18))*M2683,0)</f>
        <v>0</v>
      </c>
      <c r="O2683">
        <f t="shared" si="258"/>
        <v>0</v>
      </c>
      <c r="P2683">
        <f t="shared" si="259"/>
        <v>2100.9710439404557</v>
      </c>
      <c r="Q2683">
        <f t="shared" si="257"/>
        <v>2100</v>
      </c>
      <c r="R2683" s="25">
        <f t="shared" si="261"/>
        <v>0</v>
      </c>
      <c r="S2683" s="25">
        <f t="shared" si="262"/>
        <v>0</v>
      </c>
      <c r="W2683">
        <f>IF(AND(P2683&gt;='World Hubbert'!$N$9,P2682&lt;'World Hubbert'!$N$9),'Data 1'!M2683,0)</f>
        <v>0</v>
      </c>
      <c r="X2683">
        <f>IF(AND(P2683&gt;='World Hubbert'!$P$9,P2682&lt;'World Hubbert'!$P$9),'Data 1'!M2683,0)</f>
        <v>0</v>
      </c>
    </row>
    <row r="2684" spans="13:24">
      <c r="M2684">
        <f t="shared" si="260"/>
        <v>2681</v>
      </c>
      <c r="N2684">
        <f>MAX('World Hubbert'!$N$17*(1-(M2684/'World Hubbert'!$N$18))*M2684,0)</f>
        <v>0</v>
      </c>
      <c r="O2684">
        <f t="shared" si="258"/>
        <v>0</v>
      </c>
      <c r="P2684">
        <f t="shared" si="259"/>
        <v>2100.9710439404557</v>
      </c>
      <c r="Q2684">
        <f t="shared" si="257"/>
        <v>2100</v>
      </c>
      <c r="R2684" s="25">
        <f t="shared" si="261"/>
        <v>0</v>
      </c>
      <c r="S2684" s="25">
        <f t="shared" si="262"/>
        <v>0</v>
      </c>
      <c r="W2684">
        <f>IF(AND(P2684&gt;='World Hubbert'!$N$9,P2683&lt;'World Hubbert'!$N$9),'Data 1'!M2684,0)</f>
        <v>0</v>
      </c>
      <c r="X2684">
        <f>IF(AND(P2684&gt;='World Hubbert'!$P$9,P2683&lt;'World Hubbert'!$P$9),'Data 1'!M2684,0)</f>
        <v>0</v>
      </c>
    </row>
    <row r="2685" spans="13:24">
      <c r="M2685">
        <f t="shared" si="260"/>
        <v>2682</v>
      </c>
      <c r="N2685">
        <f>MAX('World Hubbert'!$N$17*(1-(M2685/'World Hubbert'!$N$18))*M2685,0)</f>
        <v>0</v>
      </c>
      <c r="O2685">
        <f t="shared" si="258"/>
        <v>0</v>
      </c>
      <c r="P2685">
        <f t="shared" si="259"/>
        <v>2100.9710439404557</v>
      </c>
      <c r="Q2685">
        <f t="shared" si="257"/>
        <v>2100</v>
      </c>
      <c r="R2685" s="25">
        <f t="shared" si="261"/>
        <v>0</v>
      </c>
      <c r="S2685" s="25">
        <f t="shared" si="262"/>
        <v>0</v>
      </c>
      <c r="W2685">
        <f>IF(AND(P2685&gt;='World Hubbert'!$N$9,P2684&lt;'World Hubbert'!$N$9),'Data 1'!M2685,0)</f>
        <v>0</v>
      </c>
      <c r="X2685">
        <f>IF(AND(P2685&gt;='World Hubbert'!$P$9,P2684&lt;'World Hubbert'!$P$9),'Data 1'!M2685,0)</f>
        <v>0</v>
      </c>
    </row>
    <row r="2686" spans="13:24">
      <c r="M2686">
        <f t="shared" si="260"/>
        <v>2683</v>
      </c>
      <c r="N2686">
        <f>MAX('World Hubbert'!$N$17*(1-(M2686/'World Hubbert'!$N$18))*M2686,0)</f>
        <v>0</v>
      </c>
      <c r="O2686">
        <f t="shared" si="258"/>
        <v>0</v>
      </c>
      <c r="P2686">
        <f t="shared" si="259"/>
        <v>2100.9710439404557</v>
      </c>
      <c r="Q2686">
        <f t="shared" si="257"/>
        <v>2100</v>
      </c>
      <c r="R2686" s="25">
        <f t="shared" si="261"/>
        <v>0</v>
      </c>
      <c r="S2686" s="25">
        <f t="shared" si="262"/>
        <v>0</v>
      </c>
      <c r="W2686">
        <f>IF(AND(P2686&gt;='World Hubbert'!$N$9,P2685&lt;'World Hubbert'!$N$9),'Data 1'!M2686,0)</f>
        <v>0</v>
      </c>
      <c r="X2686">
        <f>IF(AND(P2686&gt;='World Hubbert'!$P$9,P2685&lt;'World Hubbert'!$P$9),'Data 1'!M2686,0)</f>
        <v>0</v>
      </c>
    </row>
    <row r="2687" spans="13:24">
      <c r="M2687">
        <f t="shared" si="260"/>
        <v>2684</v>
      </c>
      <c r="N2687">
        <f>MAX('World Hubbert'!$N$17*(1-(M2687/'World Hubbert'!$N$18))*M2687,0)</f>
        <v>0</v>
      </c>
      <c r="O2687">
        <f t="shared" si="258"/>
        <v>0</v>
      </c>
      <c r="P2687">
        <f t="shared" si="259"/>
        <v>2100.9710439404557</v>
      </c>
      <c r="Q2687">
        <f t="shared" si="257"/>
        <v>2100</v>
      </c>
      <c r="R2687" s="25">
        <f t="shared" si="261"/>
        <v>0</v>
      </c>
      <c r="S2687" s="25">
        <f t="shared" si="262"/>
        <v>0</v>
      </c>
      <c r="W2687">
        <f>IF(AND(P2687&gt;='World Hubbert'!$N$9,P2686&lt;'World Hubbert'!$N$9),'Data 1'!M2687,0)</f>
        <v>0</v>
      </c>
      <c r="X2687">
        <f>IF(AND(P2687&gt;='World Hubbert'!$P$9,P2686&lt;'World Hubbert'!$P$9),'Data 1'!M2687,0)</f>
        <v>0</v>
      </c>
    </row>
    <row r="2688" spans="13:24">
      <c r="M2688">
        <f t="shared" si="260"/>
        <v>2685</v>
      </c>
      <c r="N2688">
        <f>MAX('World Hubbert'!$N$17*(1-(M2688/'World Hubbert'!$N$18))*M2688,0)</f>
        <v>0</v>
      </c>
      <c r="O2688">
        <f t="shared" si="258"/>
        <v>0</v>
      </c>
      <c r="P2688">
        <f t="shared" si="259"/>
        <v>2100.9710439404557</v>
      </c>
      <c r="Q2688">
        <f t="shared" si="257"/>
        <v>2100</v>
      </c>
      <c r="R2688" s="25">
        <f t="shared" si="261"/>
        <v>0</v>
      </c>
      <c r="S2688" s="25">
        <f t="shared" si="262"/>
        <v>0</v>
      </c>
      <c r="W2688">
        <f>IF(AND(P2688&gt;='World Hubbert'!$N$9,P2687&lt;'World Hubbert'!$N$9),'Data 1'!M2688,0)</f>
        <v>0</v>
      </c>
      <c r="X2688">
        <f>IF(AND(P2688&gt;='World Hubbert'!$P$9,P2687&lt;'World Hubbert'!$P$9),'Data 1'!M2688,0)</f>
        <v>0</v>
      </c>
    </row>
    <row r="2689" spans="13:24">
      <c r="M2689">
        <f t="shared" si="260"/>
        <v>2686</v>
      </c>
      <c r="N2689">
        <f>MAX('World Hubbert'!$N$17*(1-(M2689/'World Hubbert'!$N$18))*M2689,0)</f>
        <v>0</v>
      </c>
      <c r="O2689">
        <f t="shared" si="258"/>
        <v>0</v>
      </c>
      <c r="P2689">
        <f t="shared" si="259"/>
        <v>2100.9710439404557</v>
      </c>
      <c r="Q2689">
        <f t="shared" si="257"/>
        <v>2100</v>
      </c>
      <c r="R2689" s="25">
        <f t="shared" si="261"/>
        <v>0</v>
      </c>
      <c r="S2689" s="25">
        <f t="shared" si="262"/>
        <v>0</v>
      </c>
      <c r="W2689">
        <f>IF(AND(P2689&gt;='World Hubbert'!$N$9,P2688&lt;'World Hubbert'!$N$9),'Data 1'!M2689,0)</f>
        <v>0</v>
      </c>
      <c r="X2689">
        <f>IF(AND(P2689&gt;='World Hubbert'!$P$9,P2688&lt;'World Hubbert'!$P$9),'Data 1'!M2689,0)</f>
        <v>0</v>
      </c>
    </row>
    <row r="2690" spans="13:24">
      <c r="M2690">
        <f t="shared" si="260"/>
        <v>2687</v>
      </c>
      <c r="N2690">
        <f>MAX('World Hubbert'!$N$17*(1-(M2690/'World Hubbert'!$N$18))*M2690,0)</f>
        <v>0</v>
      </c>
      <c r="O2690">
        <f t="shared" si="258"/>
        <v>0</v>
      </c>
      <c r="P2690">
        <f t="shared" si="259"/>
        <v>2100.9710439404557</v>
      </c>
      <c r="Q2690">
        <f t="shared" si="257"/>
        <v>2100</v>
      </c>
      <c r="R2690" s="25">
        <f t="shared" si="261"/>
        <v>0</v>
      </c>
      <c r="S2690" s="25">
        <f t="shared" si="262"/>
        <v>0</v>
      </c>
      <c r="W2690">
        <f>IF(AND(P2690&gt;='World Hubbert'!$N$9,P2689&lt;'World Hubbert'!$N$9),'Data 1'!M2690,0)</f>
        <v>0</v>
      </c>
      <c r="X2690">
        <f>IF(AND(P2690&gt;='World Hubbert'!$P$9,P2689&lt;'World Hubbert'!$P$9),'Data 1'!M2690,0)</f>
        <v>0</v>
      </c>
    </row>
    <row r="2691" spans="13:24">
      <c r="M2691">
        <f t="shared" si="260"/>
        <v>2688</v>
      </c>
      <c r="N2691">
        <f>MAX('World Hubbert'!$N$17*(1-(M2691/'World Hubbert'!$N$18))*M2691,0)</f>
        <v>0</v>
      </c>
      <c r="O2691">
        <f t="shared" si="258"/>
        <v>0</v>
      </c>
      <c r="P2691">
        <f t="shared" si="259"/>
        <v>2100.9710439404557</v>
      </c>
      <c r="Q2691">
        <f t="shared" si="257"/>
        <v>2100</v>
      </c>
      <c r="R2691" s="25">
        <f t="shared" si="261"/>
        <v>0</v>
      </c>
      <c r="S2691" s="25">
        <f t="shared" si="262"/>
        <v>0</v>
      </c>
      <c r="W2691">
        <f>IF(AND(P2691&gt;='World Hubbert'!$N$9,P2690&lt;'World Hubbert'!$N$9),'Data 1'!M2691,0)</f>
        <v>0</v>
      </c>
      <c r="X2691">
        <f>IF(AND(P2691&gt;='World Hubbert'!$P$9,P2690&lt;'World Hubbert'!$P$9),'Data 1'!M2691,0)</f>
        <v>0</v>
      </c>
    </row>
    <row r="2692" spans="13:24">
      <c r="M2692">
        <f t="shared" si="260"/>
        <v>2689</v>
      </c>
      <c r="N2692">
        <f>MAX('World Hubbert'!$N$17*(1-(M2692/'World Hubbert'!$N$18))*M2692,0)</f>
        <v>0</v>
      </c>
      <c r="O2692">
        <f t="shared" si="258"/>
        <v>0</v>
      </c>
      <c r="P2692">
        <f t="shared" si="259"/>
        <v>2100.9710439404557</v>
      </c>
      <c r="Q2692">
        <f t="shared" si="257"/>
        <v>2100</v>
      </c>
      <c r="R2692" s="25">
        <f t="shared" si="261"/>
        <v>0</v>
      </c>
      <c r="S2692" s="25">
        <f t="shared" si="262"/>
        <v>0</v>
      </c>
      <c r="W2692">
        <f>IF(AND(P2692&gt;='World Hubbert'!$N$9,P2691&lt;'World Hubbert'!$N$9),'Data 1'!M2692,0)</f>
        <v>0</v>
      </c>
      <c r="X2692">
        <f>IF(AND(P2692&gt;='World Hubbert'!$P$9,P2691&lt;'World Hubbert'!$P$9),'Data 1'!M2692,0)</f>
        <v>0</v>
      </c>
    </row>
    <row r="2693" spans="13:24">
      <c r="M2693">
        <f t="shared" si="260"/>
        <v>2690</v>
      </c>
      <c r="N2693">
        <f>MAX('World Hubbert'!$N$17*(1-(M2693/'World Hubbert'!$N$18))*M2693,0)</f>
        <v>0</v>
      </c>
      <c r="O2693">
        <f t="shared" si="258"/>
        <v>0</v>
      </c>
      <c r="P2693">
        <f t="shared" si="259"/>
        <v>2100.9710439404557</v>
      </c>
      <c r="Q2693">
        <f t="shared" ref="Q2693:Q2756" si="263">INT(P2693)</f>
        <v>2100</v>
      </c>
      <c r="R2693" s="25">
        <f t="shared" si="261"/>
        <v>0</v>
      </c>
      <c r="S2693" s="25">
        <f t="shared" si="262"/>
        <v>0</v>
      </c>
      <c r="W2693">
        <f>IF(AND(P2693&gt;='World Hubbert'!$N$9,P2692&lt;'World Hubbert'!$N$9),'Data 1'!M2693,0)</f>
        <v>0</v>
      </c>
      <c r="X2693">
        <f>IF(AND(P2693&gt;='World Hubbert'!$P$9,P2692&lt;'World Hubbert'!$P$9),'Data 1'!M2693,0)</f>
        <v>0</v>
      </c>
    </row>
    <row r="2694" spans="13:24">
      <c r="M2694">
        <f t="shared" si="260"/>
        <v>2691</v>
      </c>
      <c r="N2694">
        <f>MAX('World Hubbert'!$N$17*(1-(M2694/'World Hubbert'!$N$18))*M2694,0)</f>
        <v>0</v>
      </c>
      <c r="O2694">
        <f t="shared" si="258"/>
        <v>0</v>
      </c>
      <c r="P2694">
        <f t="shared" si="259"/>
        <v>2100.9710439404557</v>
      </c>
      <c r="Q2694">
        <f t="shared" si="263"/>
        <v>2100</v>
      </c>
      <c r="R2694" s="25">
        <f t="shared" si="261"/>
        <v>0</v>
      </c>
      <c r="S2694" s="25">
        <f t="shared" si="262"/>
        <v>0</v>
      </c>
      <c r="W2694">
        <f>IF(AND(P2694&gt;='World Hubbert'!$N$9,P2693&lt;'World Hubbert'!$N$9),'Data 1'!M2694,0)</f>
        <v>0</v>
      </c>
      <c r="X2694">
        <f>IF(AND(P2694&gt;='World Hubbert'!$P$9,P2693&lt;'World Hubbert'!$P$9),'Data 1'!M2694,0)</f>
        <v>0</v>
      </c>
    </row>
    <row r="2695" spans="13:24">
      <c r="M2695">
        <f t="shared" si="260"/>
        <v>2692</v>
      </c>
      <c r="N2695">
        <f>MAX('World Hubbert'!$N$17*(1-(M2695/'World Hubbert'!$N$18))*M2695,0)</f>
        <v>0</v>
      </c>
      <c r="O2695">
        <f t="shared" si="258"/>
        <v>0</v>
      </c>
      <c r="P2695">
        <f t="shared" si="259"/>
        <v>2100.9710439404557</v>
      </c>
      <c r="Q2695">
        <f t="shared" si="263"/>
        <v>2100</v>
      </c>
      <c r="R2695" s="25">
        <f t="shared" si="261"/>
        <v>0</v>
      </c>
      <c r="S2695" s="25">
        <f t="shared" si="262"/>
        <v>0</v>
      </c>
      <c r="W2695">
        <f>IF(AND(P2695&gt;='World Hubbert'!$N$9,P2694&lt;'World Hubbert'!$N$9),'Data 1'!M2695,0)</f>
        <v>0</v>
      </c>
      <c r="X2695">
        <f>IF(AND(P2695&gt;='World Hubbert'!$P$9,P2694&lt;'World Hubbert'!$P$9),'Data 1'!M2695,0)</f>
        <v>0</v>
      </c>
    </row>
    <row r="2696" spans="13:24">
      <c r="M2696">
        <f t="shared" si="260"/>
        <v>2693</v>
      </c>
      <c r="N2696">
        <f>MAX('World Hubbert'!$N$17*(1-(M2696/'World Hubbert'!$N$18))*M2696,0)</f>
        <v>0</v>
      </c>
      <c r="O2696">
        <f t="shared" si="258"/>
        <v>0</v>
      </c>
      <c r="P2696">
        <f t="shared" si="259"/>
        <v>2100.9710439404557</v>
      </c>
      <c r="Q2696">
        <f t="shared" si="263"/>
        <v>2100</v>
      </c>
      <c r="R2696" s="25">
        <f t="shared" si="261"/>
        <v>0</v>
      </c>
      <c r="S2696" s="25">
        <f t="shared" si="262"/>
        <v>0</v>
      </c>
      <c r="W2696">
        <f>IF(AND(P2696&gt;='World Hubbert'!$N$9,P2695&lt;'World Hubbert'!$N$9),'Data 1'!M2696,0)</f>
        <v>0</v>
      </c>
      <c r="X2696">
        <f>IF(AND(P2696&gt;='World Hubbert'!$P$9,P2695&lt;'World Hubbert'!$P$9),'Data 1'!M2696,0)</f>
        <v>0</v>
      </c>
    </row>
    <row r="2697" spans="13:24">
      <c r="M2697">
        <f t="shared" si="260"/>
        <v>2694</v>
      </c>
      <c r="N2697">
        <f>MAX('World Hubbert'!$N$17*(1-(M2697/'World Hubbert'!$N$18))*M2697,0)</f>
        <v>0</v>
      </c>
      <c r="O2697">
        <f t="shared" si="258"/>
        <v>0</v>
      </c>
      <c r="P2697">
        <f t="shared" si="259"/>
        <v>2100.9710439404557</v>
      </c>
      <c r="Q2697">
        <f t="shared" si="263"/>
        <v>2100</v>
      </c>
      <c r="R2697" s="25">
        <f t="shared" si="261"/>
        <v>0</v>
      </c>
      <c r="S2697" s="25">
        <f t="shared" si="262"/>
        <v>0</v>
      </c>
      <c r="W2697">
        <f>IF(AND(P2697&gt;='World Hubbert'!$N$9,P2696&lt;'World Hubbert'!$N$9),'Data 1'!M2697,0)</f>
        <v>0</v>
      </c>
      <c r="X2697">
        <f>IF(AND(P2697&gt;='World Hubbert'!$P$9,P2696&lt;'World Hubbert'!$P$9),'Data 1'!M2697,0)</f>
        <v>0</v>
      </c>
    </row>
    <row r="2698" spans="13:24">
      <c r="M2698">
        <f t="shared" si="260"/>
        <v>2695</v>
      </c>
      <c r="N2698">
        <f>MAX('World Hubbert'!$N$17*(1-(M2698/'World Hubbert'!$N$18))*M2698,0)</f>
        <v>0</v>
      </c>
      <c r="O2698">
        <f t="shared" si="258"/>
        <v>0</v>
      </c>
      <c r="P2698">
        <f t="shared" si="259"/>
        <v>2100.9710439404557</v>
      </c>
      <c r="Q2698">
        <f t="shared" si="263"/>
        <v>2100</v>
      </c>
      <c r="R2698" s="25">
        <f t="shared" si="261"/>
        <v>0</v>
      </c>
      <c r="S2698" s="25">
        <f t="shared" si="262"/>
        <v>0</v>
      </c>
      <c r="W2698">
        <f>IF(AND(P2698&gt;='World Hubbert'!$N$9,P2697&lt;'World Hubbert'!$N$9),'Data 1'!M2698,0)</f>
        <v>0</v>
      </c>
      <c r="X2698">
        <f>IF(AND(P2698&gt;='World Hubbert'!$P$9,P2697&lt;'World Hubbert'!$P$9),'Data 1'!M2698,0)</f>
        <v>0</v>
      </c>
    </row>
    <row r="2699" spans="13:24">
      <c r="M2699">
        <f t="shared" si="260"/>
        <v>2696</v>
      </c>
      <c r="N2699">
        <f>MAX('World Hubbert'!$N$17*(1-(M2699/'World Hubbert'!$N$18))*M2699,0)</f>
        <v>0</v>
      </c>
      <c r="O2699">
        <f t="shared" si="258"/>
        <v>0</v>
      </c>
      <c r="P2699">
        <f t="shared" si="259"/>
        <v>2100.9710439404557</v>
      </c>
      <c r="Q2699">
        <f t="shared" si="263"/>
        <v>2100</v>
      </c>
      <c r="R2699" s="25">
        <f t="shared" si="261"/>
        <v>0</v>
      </c>
      <c r="S2699" s="25">
        <f t="shared" si="262"/>
        <v>0</v>
      </c>
      <c r="W2699">
        <f>IF(AND(P2699&gt;='World Hubbert'!$N$9,P2698&lt;'World Hubbert'!$N$9),'Data 1'!M2699,0)</f>
        <v>0</v>
      </c>
      <c r="X2699">
        <f>IF(AND(P2699&gt;='World Hubbert'!$P$9,P2698&lt;'World Hubbert'!$P$9),'Data 1'!M2699,0)</f>
        <v>0</v>
      </c>
    </row>
    <row r="2700" spans="13:24">
      <c r="M2700">
        <f t="shared" si="260"/>
        <v>2697</v>
      </c>
      <c r="N2700">
        <f>MAX('World Hubbert'!$N$17*(1-(M2700/'World Hubbert'!$N$18))*M2700,0)</f>
        <v>0</v>
      </c>
      <c r="O2700">
        <f t="shared" si="258"/>
        <v>0</v>
      </c>
      <c r="P2700">
        <f t="shared" si="259"/>
        <v>2100.9710439404557</v>
      </c>
      <c r="Q2700">
        <f t="shared" si="263"/>
        <v>2100</v>
      </c>
      <c r="R2700" s="25">
        <f t="shared" si="261"/>
        <v>0</v>
      </c>
      <c r="S2700" s="25">
        <f t="shared" si="262"/>
        <v>0</v>
      </c>
      <c r="W2700">
        <f>IF(AND(P2700&gt;='World Hubbert'!$N$9,P2699&lt;'World Hubbert'!$N$9),'Data 1'!M2700,0)</f>
        <v>0</v>
      </c>
      <c r="X2700">
        <f>IF(AND(P2700&gt;='World Hubbert'!$P$9,P2699&lt;'World Hubbert'!$P$9),'Data 1'!M2700,0)</f>
        <v>0</v>
      </c>
    </row>
    <row r="2701" spans="13:24">
      <c r="M2701">
        <f t="shared" si="260"/>
        <v>2698</v>
      </c>
      <c r="N2701">
        <f>MAX('World Hubbert'!$N$17*(1-(M2701/'World Hubbert'!$N$18))*M2701,0)</f>
        <v>0</v>
      </c>
      <c r="O2701">
        <f t="shared" si="258"/>
        <v>0</v>
      </c>
      <c r="P2701">
        <f t="shared" si="259"/>
        <v>2100.9710439404557</v>
      </c>
      <c r="Q2701">
        <f t="shared" si="263"/>
        <v>2100</v>
      </c>
      <c r="R2701" s="25">
        <f t="shared" si="261"/>
        <v>0</v>
      </c>
      <c r="S2701" s="25">
        <f t="shared" si="262"/>
        <v>0</v>
      </c>
      <c r="W2701">
        <f>IF(AND(P2701&gt;='World Hubbert'!$N$9,P2700&lt;'World Hubbert'!$N$9),'Data 1'!M2701,0)</f>
        <v>0</v>
      </c>
      <c r="X2701">
        <f>IF(AND(P2701&gt;='World Hubbert'!$P$9,P2700&lt;'World Hubbert'!$P$9),'Data 1'!M2701,0)</f>
        <v>0</v>
      </c>
    </row>
    <row r="2702" spans="13:24">
      <c r="M2702">
        <f t="shared" si="260"/>
        <v>2699</v>
      </c>
      <c r="N2702">
        <f>MAX('World Hubbert'!$N$17*(1-(M2702/'World Hubbert'!$N$18))*M2702,0)</f>
        <v>0</v>
      </c>
      <c r="O2702">
        <f t="shared" si="258"/>
        <v>0</v>
      </c>
      <c r="P2702">
        <f t="shared" si="259"/>
        <v>2100.9710439404557</v>
      </c>
      <c r="Q2702">
        <f t="shared" si="263"/>
        <v>2100</v>
      </c>
      <c r="R2702" s="25">
        <f t="shared" si="261"/>
        <v>0</v>
      </c>
      <c r="S2702" s="25">
        <f t="shared" si="262"/>
        <v>0</v>
      </c>
      <c r="W2702">
        <f>IF(AND(P2702&gt;='World Hubbert'!$N$9,P2701&lt;'World Hubbert'!$N$9),'Data 1'!M2702,0)</f>
        <v>0</v>
      </c>
      <c r="X2702">
        <f>IF(AND(P2702&gt;='World Hubbert'!$P$9,P2701&lt;'World Hubbert'!$P$9),'Data 1'!M2702,0)</f>
        <v>0</v>
      </c>
    </row>
    <row r="2703" spans="13:24">
      <c r="M2703">
        <f t="shared" si="260"/>
        <v>2700</v>
      </c>
      <c r="N2703">
        <f>MAX('World Hubbert'!$N$17*(1-(M2703/'World Hubbert'!$N$18))*M2703,0)</f>
        <v>0</v>
      </c>
      <c r="O2703">
        <f t="shared" si="258"/>
        <v>0</v>
      </c>
      <c r="P2703">
        <f t="shared" si="259"/>
        <v>2100.9710439404557</v>
      </c>
      <c r="Q2703">
        <f t="shared" si="263"/>
        <v>2100</v>
      </c>
      <c r="R2703" s="25">
        <f t="shared" si="261"/>
        <v>0</v>
      </c>
      <c r="S2703" s="25">
        <f t="shared" si="262"/>
        <v>0</v>
      </c>
      <c r="W2703">
        <f>IF(AND(P2703&gt;='World Hubbert'!$N$9,P2702&lt;'World Hubbert'!$N$9),'Data 1'!M2703,0)</f>
        <v>0</v>
      </c>
      <c r="X2703">
        <f>IF(AND(P2703&gt;='World Hubbert'!$P$9,P2702&lt;'World Hubbert'!$P$9),'Data 1'!M2703,0)</f>
        <v>0</v>
      </c>
    </row>
    <row r="2704" spans="13:24">
      <c r="M2704">
        <f t="shared" si="260"/>
        <v>2701</v>
      </c>
      <c r="N2704">
        <f>MAX('World Hubbert'!$N$17*(1-(M2704/'World Hubbert'!$N$18))*M2704,0)</f>
        <v>0</v>
      </c>
      <c r="O2704">
        <f t="shared" si="258"/>
        <v>0</v>
      </c>
      <c r="P2704">
        <f t="shared" si="259"/>
        <v>2100.9710439404557</v>
      </c>
      <c r="Q2704">
        <f t="shared" si="263"/>
        <v>2100</v>
      </c>
      <c r="R2704" s="25">
        <f t="shared" si="261"/>
        <v>0</v>
      </c>
      <c r="S2704" s="25">
        <f t="shared" si="262"/>
        <v>0</v>
      </c>
      <c r="W2704">
        <f>IF(AND(P2704&gt;='World Hubbert'!$N$9,P2703&lt;'World Hubbert'!$N$9),'Data 1'!M2704,0)</f>
        <v>0</v>
      </c>
      <c r="X2704">
        <f>IF(AND(P2704&gt;='World Hubbert'!$P$9,P2703&lt;'World Hubbert'!$P$9),'Data 1'!M2704,0)</f>
        <v>0</v>
      </c>
    </row>
    <row r="2705" spans="13:24">
      <c r="M2705">
        <f t="shared" si="260"/>
        <v>2702</v>
      </c>
      <c r="N2705">
        <f>MAX('World Hubbert'!$N$17*(1-(M2705/'World Hubbert'!$N$18))*M2705,0)</f>
        <v>0</v>
      </c>
      <c r="O2705">
        <f t="shared" si="258"/>
        <v>0</v>
      </c>
      <c r="P2705">
        <f t="shared" si="259"/>
        <v>2100.9710439404557</v>
      </c>
      <c r="Q2705">
        <f t="shared" si="263"/>
        <v>2100</v>
      </c>
      <c r="R2705" s="25">
        <f t="shared" si="261"/>
        <v>0</v>
      </c>
      <c r="S2705" s="25">
        <f t="shared" si="262"/>
        <v>0</v>
      </c>
      <c r="W2705">
        <f>IF(AND(P2705&gt;='World Hubbert'!$N$9,P2704&lt;'World Hubbert'!$N$9),'Data 1'!M2705,0)</f>
        <v>0</v>
      </c>
      <c r="X2705">
        <f>IF(AND(P2705&gt;='World Hubbert'!$P$9,P2704&lt;'World Hubbert'!$P$9),'Data 1'!M2705,0)</f>
        <v>0</v>
      </c>
    </row>
    <row r="2706" spans="13:24">
      <c r="M2706">
        <f t="shared" si="260"/>
        <v>2703</v>
      </c>
      <c r="N2706">
        <f>MAX('World Hubbert'!$N$17*(1-(M2706/'World Hubbert'!$N$18))*M2706,0)</f>
        <v>0</v>
      </c>
      <c r="O2706">
        <f t="shared" si="258"/>
        <v>0</v>
      </c>
      <c r="P2706">
        <f t="shared" si="259"/>
        <v>2100.9710439404557</v>
      </c>
      <c r="Q2706">
        <f t="shared" si="263"/>
        <v>2100</v>
      </c>
      <c r="R2706" s="25">
        <f t="shared" si="261"/>
        <v>0</v>
      </c>
      <c r="S2706" s="25">
        <f t="shared" si="262"/>
        <v>0</v>
      </c>
      <c r="W2706">
        <f>IF(AND(P2706&gt;='World Hubbert'!$N$9,P2705&lt;'World Hubbert'!$N$9),'Data 1'!M2706,0)</f>
        <v>0</v>
      </c>
      <c r="X2706">
        <f>IF(AND(P2706&gt;='World Hubbert'!$P$9,P2705&lt;'World Hubbert'!$P$9),'Data 1'!M2706,0)</f>
        <v>0</v>
      </c>
    </row>
    <row r="2707" spans="13:24">
      <c r="M2707">
        <f t="shared" si="260"/>
        <v>2704</v>
      </c>
      <c r="N2707">
        <f>MAX('World Hubbert'!$N$17*(1-(M2707/'World Hubbert'!$N$18))*M2707,0)</f>
        <v>0</v>
      </c>
      <c r="O2707">
        <f t="shared" si="258"/>
        <v>0</v>
      </c>
      <c r="P2707">
        <f t="shared" si="259"/>
        <v>2100.9710439404557</v>
      </c>
      <c r="Q2707">
        <f t="shared" si="263"/>
        <v>2100</v>
      </c>
      <c r="R2707" s="25">
        <f t="shared" si="261"/>
        <v>0</v>
      </c>
      <c r="S2707" s="25">
        <f t="shared" si="262"/>
        <v>0</v>
      </c>
      <c r="W2707">
        <f>IF(AND(P2707&gt;='World Hubbert'!$N$9,P2706&lt;'World Hubbert'!$N$9),'Data 1'!M2707,0)</f>
        <v>0</v>
      </c>
      <c r="X2707">
        <f>IF(AND(P2707&gt;='World Hubbert'!$P$9,P2706&lt;'World Hubbert'!$P$9),'Data 1'!M2707,0)</f>
        <v>0</v>
      </c>
    </row>
    <row r="2708" spans="13:24">
      <c r="M2708">
        <f t="shared" si="260"/>
        <v>2705</v>
      </c>
      <c r="N2708">
        <f>MAX('World Hubbert'!$N$17*(1-(M2708/'World Hubbert'!$N$18))*M2708,0)</f>
        <v>0</v>
      </c>
      <c r="O2708">
        <f t="shared" si="258"/>
        <v>0</v>
      </c>
      <c r="P2708">
        <f t="shared" si="259"/>
        <v>2100.9710439404557</v>
      </c>
      <c r="Q2708">
        <f t="shared" si="263"/>
        <v>2100</v>
      </c>
      <c r="R2708" s="25">
        <f t="shared" si="261"/>
        <v>0</v>
      </c>
      <c r="S2708" s="25">
        <f t="shared" si="262"/>
        <v>0</v>
      </c>
      <c r="W2708">
        <f>IF(AND(P2708&gt;='World Hubbert'!$N$9,P2707&lt;'World Hubbert'!$N$9),'Data 1'!M2708,0)</f>
        <v>0</v>
      </c>
      <c r="X2708">
        <f>IF(AND(P2708&gt;='World Hubbert'!$P$9,P2707&lt;'World Hubbert'!$P$9),'Data 1'!M2708,0)</f>
        <v>0</v>
      </c>
    </row>
    <row r="2709" spans="13:24">
      <c r="M2709">
        <f t="shared" si="260"/>
        <v>2706</v>
      </c>
      <c r="N2709">
        <f>MAX('World Hubbert'!$N$17*(1-(M2709/'World Hubbert'!$N$18))*M2709,0)</f>
        <v>0</v>
      </c>
      <c r="O2709">
        <f t="shared" ref="O2709:O2772" si="264">IF(N2709&gt;0,1/N2709,0)</f>
        <v>0</v>
      </c>
      <c r="P2709">
        <f t="shared" ref="P2709:P2772" si="265">P2708+O2709</f>
        <v>2100.9710439404557</v>
      </c>
      <c r="Q2709">
        <f t="shared" si="263"/>
        <v>2100</v>
      </c>
      <c r="R2709" s="25">
        <f t="shared" si="261"/>
        <v>0</v>
      </c>
      <c r="S2709" s="25">
        <f t="shared" si="262"/>
        <v>0</v>
      </c>
      <c r="W2709">
        <f>IF(AND(P2709&gt;='World Hubbert'!$N$9,P2708&lt;'World Hubbert'!$N$9),'Data 1'!M2709,0)</f>
        <v>0</v>
      </c>
      <c r="X2709">
        <f>IF(AND(P2709&gt;='World Hubbert'!$P$9,P2708&lt;'World Hubbert'!$P$9),'Data 1'!M2709,0)</f>
        <v>0</v>
      </c>
    </row>
    <row r="2710" spans="13:24">
      <c r="M2710">
        <f t="shared" si="260"/>
        <v>2707</v>
      </c>
      <c r="N2710">
        <f>MAX('World Hubbert'!$N$17*(1-(M2710/'World Hubbert'!$N$18))*M2710,0)</f>
        <v>0</v>
      </c>
      <c r="O2710">
        <f t="shared" si="264"/>
        <v>0</v>
      </c>
      <c r="P2710">
        <f t="shared" si="265"/>
        <v>2100.9710439404557</v>
      </c>
      <c r="Q2710">
        <f t="shared" si="263"/>
        <v>2100</v>
      </c>
      <c r="R2710" s="25">
        <f t="shared" si="261"/>
        <v>0</v>
      </c>
      <c r="S2710" s="25">
        <f t="shared" si="262"/>
        <v>0</v>
      </c>
      <c r="W2710">
        <f>IF(AND(P2710&gt;='World Hubbert'!$N$9,P2709&lt;'World Hubbert'!$N$9),'Data 1'!M2710,0)</f>
        <v>0</v>
      </c>
      <c r="X2710">
        <f>IF(AND(P2710&gt;='World Hubbert'!$P$9,P2709&lt;'World Hubbert'!$P$9),'Data 1'!M2710,0)</f>
        <v>0</v>
      </c>
    </row>
    <row r="2711" spans="13:24">
      <c r="M2711">
        <f t="shared" si="260"/>
        <v>2708</v>
      </c>
      <c r="N2711">
        <f>MAX('World Hubbert'!$N$17*(1-(M2711/'World Hubbert'!$N$18))*M2711,0)</f>
        <v>0</v>
      </c>
      <c r="O2711">
        <f t="shared" si="264"/>
        <v>0</v>
      </c>
      <c r="P2711">
        <f t="shared" si="265"/>
        <v>2100.9710439404557</v>
      </c>
      <c r="Q2711">
        <f t="shared" si="263"/>
        <v>2100</v>
      </c>
      <c r="R2711" s="25">
        <f t="shared" si="261"/>
        <v>0</v>
      </c>
      <c r="S2711" s="25">
        <f t="shared" si="262"/>
        <v>0</v>
      </c>
      <c r="W2711">
        <f>IF(AND(P2711&gt;='World Hubbert'!$N$9,P2710&lt;'World Hubbert'!$N$9),'Data 1'!M2711,0)</f>
        <v>0</v>
      </c>
      <c r="X2711">
        <f>IF(AND(P2711&gt;='World Hubbert'!$P$9,P2710&lt;'World Hubbert'!$P$9),'Data 1'!M2711,0)</f>
        <v>0</v>
      </c>
    </row>
    <row r="2712" spans="13:24">
      <c r="M2712">
        <f t="shared" si="260"/>
        <v>2709</v>
      </c>
      <c r="N2712">
        <f>MAX('World Hubbert'!$N$17*(1-(M2712/'World Hubbert'!$N$18))*M2712,0)</f>
        <v>0</v>
      </c>
      <c r="O2712">
        <f t="shared" si="264"/>
        <v>0</v>
      </c>
      <c r="P2712">
        <f t="shared" si="265"/>
        <v>2100.9710439404557</v>
      </c>
      <c r="Q2712">
        <f t="shared" si="263"/>
        <v>2100</v>
      </c>
      <c r="R2712" s="25">
        <f t="shared" si="261"/>
        <v>0</v>
      </c>
      <c r="S2712" s="25">
        <f t="shared" si="262"/>
        <v>0</v>
      </c>
      <c r="W2712">
        <f>IF(AND(P2712&gt;='World Hubbert'!$N$9,P2711&lt;'World Hubbert'!$N$9),'Data 1'!M2712,0)</f>
        <v>0</v>
      </c>
      <c r="X2712">
        <f>IF(AND(P2712&gt;='World Hubbert'!$P$9,P2711&lt;'World Hubbert'!$P$9),'Data 1'!M2712,0)</f>
        <v>0</v>
      </c>
    </row>
    <row r="2713" spans="13:24">
      <c r="M2713">
        <f t="shared" si="260"/>
        <v>2710</v>
      </c>
      <c r="N2713">
        <f>MAX('World Hubbert'!$N$17*(1-(M2713/'World Hubbert'!$N$18))*M2713,0)</f>
        <v>0</v>
      </c>
      <c r="O2713">
        <f t="shared" si="264"/>
        <v>0</v>
      </c>
      <c r="P2713">
        <f t="shared" si="265"/>
        <v>2100.9710439404557</v>
      </c>
      <c r="Q2713">
        <f t="shared" si="263"/>
        <v>2100</v>
      </c>
      <c r="R2713" s="25">
        <f t="shared" si="261"/>
        <v>0</v>
      </c>
      <c r="S2713" s="25">
        <f t="shared" si="262"/>
        <v>0</v>
      </c>
      <c r="W2713">
        <f>IF(AND(P2713&gt;='World Hubbert'!$N$9,P2712&lt;'World Hubbert'!$N$9),'Data 1'!M2713,0)</f>
        <v>0</v>
      </c>
      <c r="X2713">
        <f>IF(AND(P2713&gt;='World Hubbert'!$P$9,P2712&lt;'World Hubbert'!$P$9),'Data 1'!M2713,0)</f>
        <v>0</v>
      </c>
    </row>
    <row r="2714" spans="13:24">
      <c r="M2714">
        <f t="shared" si="260"/>
        <v>2711</v>
      </c>
      <c r="N2714">
        <f>MAX('World Hubbert'!$N$17*(1-(M2714/'World Hubbert'!$N$18))*M2714,0)</f>
        <v>0</v>
      </c>
      <c r="O2714">
        <f t="shared" si="264"/>
        <v>0</v>
      </c>
      <c r="P2714">
        <f t="shared" si="265"/>
        <v>2100.9710439404557</v>
      </c>
      <c r="Q2714">
        <f t="shared" si="263"/>
        <v>2100</v>
      </c>
      <c r="R2714" s="25">
        <f t="shared" si="261"/>
        <v>0</v>
      </c>
      <c r="S2714" s="25">
        <f t="shared" si="262"/>
        <v>0</v>
      </c>
      <c r="W2714">
        <f>IF(AND(P2714&gt;='World Hubbert'!$N$9,P2713&lt;'World Hubbert'!$N$9),'Data 1'!M2714,0)</f>
        <v>0</v>
      </c>
      <c r="X2714">
        <f>IF(AND(P2714&gt;='World Hubbert'!$P$9,P2713&lt;'World Hubbert'!$P$9),'Data 1'!M2714,0)</f>
        <v>0</v>
      </c>
    </row>
    <row r="2715" spans="13:24">
      <c r="M2715">
        <f t="shared" si="260"/>
        <v>2712</v>
      </c>
      <c r="N2715">
        <f>MAX('World Hubbert'!$N$17*(1-(M2715/'World Hubbert'!$N$18))*M2715,0)</f>
        <v>0</v>
      </c>
      <c r="O2715">
        <f t="shared" si="264"/>
        <v>0</v>
      </c>
      <c r="P2715">
        <f t="shared" si="265"/>
        <v>2100.9710439404557</v>
      </c>
      <c r="Q2715">
        <f t="shared" si="263"/>
        <v>2100</v>
      </c>
      <c r="R2715" s="25">
        <f t="shared" si="261"/>
        <v>0</v>
      </c>
      <c r="S2715" s="25">
        <f t="shared" si="262"/>
        <v>0</v>
      </c>
      <c r="W2715">
        <f>IF(AND(P2715&gt;='World Hubbert'!$N$9,P2714&lt;'World Hubbert'!$N$9),'Data 1'!M2715,0)</f>
        <v>0</v>
      </c>
      <c r="X2715">
        <f>IF(AND(P2715&gt;='World Hubbert'!$P$9,P2714&lt;'World Hubbert'!$P$9),'Data 1'!M2715,0)</f>
        <v>0</v>
      </c>
    </row>
    <row r="2716" spans="13:24">
      <c r="M2716">
        <f t="shared" si="260"/>
        <v>2713</v>
      </c>
      <c r="N2716">
        <f>MAX('World Hubbert'!$N$17*(1-(M2716/'World Hubbert'!$N$18))*M2716,0)</f>
        <v>0</v>
      </c>
      <c r="O2716">
        <f t="shared" si="264"/>
        <v>0</v>
      </c>
      <c r="P2716">
        <f t="shared" si="265"/>
        <v>2100.9710439404557</v>
      </c>
      <c r="Q2716">
        <f t="shared" si="263"/>
        <v>2100</v>
      </c>
      <c r="R2716" s="25">
        <f t="shared" si="261"/>
        <v>0</v>
      </c>
      <c r="S2716" s="25">
        <f t="shared" si="262"/>
        <v>0</v>
      </c>
      <c r="W2716">
        <f>IF(AND(P2716&gt;='World Hubbert'!$N$9,P2715&lt;'World Hubbert'!$N$9),'Data 1'!M2716,0)</f>
        <v>0</v>
      </c>
      <c r="X2716">
        <f>IF(AND(P2716&gt;='World Hubbert'!$P$9,P2715&lt;'World Hubbert'!$P$9),'Data 1'!M2716,0)</f>
        <v>0</v>
      </c>
    </row>
    <row r="2717" spans="13:24">
      <c r="M2717">
        <f t="shared" si="260"/>
        <v>2714</v>
      </c>
      <c r="N2717">
        <f>MAX('World Hubbert'!$N$17*(1-(M2717/'World Hubbert'!$N$18))*M2717,0)</f>
        <v>0</v>
      </c>
      <c r="O2717">
        <f t="shared" si="264"/>
        <v>0</v>
      </c>
      <c r="P2717">
        <f t="shared" si="265"/>
        <v>2100.9710439404557</v>
      </c>
      <c r="Q2717">
        <f t="shared" si="263"/>
        <v>2100</v>
      </c>
      <c r="R2717" s="25">
        <f t="shared" si="261"/>
        <v>0</v>
      </c>
      <c r="S2717" s="25">
        <f t="shared" si="262"/>
        <v>0</v>
      </c>
      <c r="W2717">
        <f>IF(AND(P2717&gt;='World Hubbert'!$N$9,P2716&lt;'World Hubbert'!$N$9),'Data 1'!M2717,0)</f>
        <v>0</v>
      </c>
      <c r="X2717">
        <f>IF(AND(P2717&gt;='World Hubbert'!$P$9,P2716&lt;'World Hubbert'!$P$9),'Data 1'!M2717,0)</f>
        <v>0</v>
      </c>
    </row>
    <row r="2718" spans="13:24">
      <c r="M2718">
        <f t="shared" si="260"/>
        <v>2715</v>
      </c>
      <c r="N2718">
        <f>MAX('World Hubbert'!$N$17*(1-(M2718/'World Hubbert'!$N$18))*M2718,0)</f>
        <v>0</v>
      </c>
      <c r="O2718">
        <f t="shared" si="264"/>
        <v>0</v>
      </c>
      <c r="P2718">
        <f t="shared" si="265"/>
        <v>2100.9710439404557</v>
      </c>
      <c r="Q2718">
        <f t="shared" si="263"/>
        <v>2100</v>
      </c>
      <c r="R2718" s="25">
        <f t="shared" si="261"/>
        <v>0</v>
      </c>
      <c r="S2718" s="25">
        <f t="shared" si="262"/>
        <v>0</v>
      </c>
      <c r="W2718">
        <f>IF(AND(P2718&gt;='World Hubbert'!$N$9,P2717&lt;'World Hubbert'!$N$9),'Data 1'!M2718,0)</f>
        <v>0</v>
      </c>
      <c r="X2718">
        <f>IF(AND(P2718&gt;='World Hubbert'!$P$9,P2717&lt;'World Hubbert'!$P$9),'Data 1'!M2718,0)</f>
        <v>0</v>
      </c>
    </row>
    <row r="2719" spans="13:24">
      <c r="M2719">
        <f t="shared" si="260"/>
        <v>2716</v>
      </c>
      <c r="N2719">
        <f>MAX('World Hubbert'!$N$17*(1-(M2719/'World Hubbert'!$N$18))*M2719,0)</f>
        <v>0</v>
      </c>
      <c r="O2719">
        <f t="shared" si="264"/>
        <v>0</v>
      </c>
      <c r="P2719">
        <f t="shared" si="265"/>
        <v>2100.9710439404557</v>
      </c>
      <c r="Q2719">
        <f t="shared" si="263"/>
        <v>2100</v>
      </c>
      <c r="R2719" s="25">
        <f t="shared" si="261"/>
        <v>0</v>
      </c>
      <c r="S2719" s="25">
        <f t="shared" si="262"/>
        <v>0</v>
      </c>
      <c r="W2719">
        <f>IF(AND(P2719&gt;='World Hubbert'!$N$9,P2718&lt;'World Hubbert'!$N$9),'Data 1'!M2719,0)</f>
        <v>0</v>
      </c>
      <c r="X2719">
        <f>IF(AND(P2719&gt;='World Hubbert'!$P$9,P2718&lt;'World Hubbert'!$P$9),'Data 1'!M2719,0)</f>
        <v>0</v>
      </c>
    </row>
    <row r="2720" spans="13:24">
      <c r="M2720">
        <f t="shared" si="260"/>
        <v>2717</v>
      </c>
      <c r="N2720">
        <f>MAX('World Hubbert'!$N$17*(1-(M2720/'World Hubbert'!$N$18))*M2720,0)</f>
        <v>0</v>
      </c>
      <c r="O2720">
        <f t="shared" si="264"/>
        <v>0</v>
      </c>
      <c r="P2720">
        <f t="shared" si="265"/>
        <v>2100.9710439404557</v>
      </c>
      <c r="Q2720">
        <f t="shared" si="263"/>
        <v>2100</v>
      </c>
      <c r="R2720" s="25">
        <f t="shared" si="261"/>
        <v>0</v>
      </c>
      <c r="S2720" s="25">
        <f t="shared" si="262"/>
        <v>0</v>
      </c>
      <c r="W2720">
        <f>IF(AND(P2720&gt;='World Hubbert'!$N$9,P2719&lt;'World Hubbert'!$N$9),'Data 1'!M2720,0)</f>
        <v>0</v>
      </c>
      <c r="X2720">
        <f>IF(AND(P2720&gt;='World Hubbert'!$P$9,P2719&lt;'World Hubbert'!$P$9),'Data 1'!M2720,0)</f>
        <v>0</v>
      </c>
    </row>
    <row r="2721" spans="13:24">
      <c r="M2721">
        <f t="shared" si="260"/>
        <v>2718</v>
      </c>
      <c r="N2721">
        <f>MAX('World Hubbert'!$N$17*(1-(M2721/'World Hubbert'!$N$18))*M2721,0)</f>
        <v>0</v>
      </c>
      <c r="O2721">
        <f t="shared" si="264"/>
        <v>0</v>
      </c>
      <c r="P2721">
        <f t="shared" si="265"/>
        <v>2100.9710439404557</v>
      </c>
      <c r="Q2721">
        <f t="shared" si="263"/>
        <v>2100</v>
      </c>
      <c r="R2721" s="25">
        <f t="shared" si="261"/>
        <v>0</v>
      </c>
      <c r="S2721" s="25">
        <f t="shared" si="262"/>
        <v>0</v>
      </c>
      <c r="W2721">
        <f>IF(AND(P2721&gt;='World Hubbert'!$N$9,P2720&lt;'World Hubbert'!$N$9),'Data 1'!M2721,0)</f>
        <v>0</v>
      </c>
      <c r="X2721">
        <f>IF(AND(P2721&gt;='World Hubbert'!$P$9,P2720&lt;'World Hubbert'!$P$9),'Data 1'!M2721,0)</f>
        <v>0</v>
      </c>
    </row>
    <row r="2722" spans="13:24">
      <c r="M2722">
        <f t="shared" si="260"/>
        <v>2719</v>
      </c>
      <c r="N2722">
        <f>MAX('World Hubbert'!$N$17*(1-(M2722/'World Hubbert'!$N$18))*M2722,0)</f>
        <v>0</v>
      </c>
      <c r="O2722">
        <f t="shared" si="264"/>
        <v>0</v>
      </c>
      <c r="P2722">
        <f t="shared" si="265"/>
        <v>2100.9710439404557</v>
      </c>
      <c r="Q2722">
        <f t="shared" si="263"/>
        <v>2100</v>
      </c>
      <c r="R2722" s="25">
        <f t="shared" si="261"/>
        <v>0</v>
      </c>
      <c r="S2722" s="25">
        <f t="shared" si="262"/>
        <v>0</v>
      </c>
      <c r="W2722">
        <f>IF(AND(P2722&gt;='World Hubbert'!$N$9,P2721&lt;'World Hubbert'!$N$9),'Data 1'!M2722,0)</f>
        <v>0</v>
      </c>
      <c r="X2722">
        <f>IF(AND(P2722&gt;='World Hubbert'!$P$9,P2721&lt;'World Hubbert'!$P$9),'Data 1'!M2722,0)</f>
        <v>0</v>
      </c>
    </row>
    <row r="2723" spans="13:24">
      <c r="M2723">
        <f t="shared" si="260"/>
        <v>2720</v>
      </c>
      <c r="N2723">
        <f>MAX('World Hubbert'!$N$17*(1-(M2723/'World Hubbert'!$N$18))*M2723,0)</f>
        <v>0</v>
      </c>
      <c r="O2723">
        <f t="shared" si="264"/>
        <v>0</v>
      </c>
      <c r="P2723">
        <f t="shared" si="265"/>
        <v>2100.9710439404557</v>
      </c>
      <c r="Q2723">
        <f t="shared" si="263"/>
        <v>2100</v>
      </c>
      <c r="R2723" s="25">
        <f t="shared" si="261"/>
        <v>0</v>
      </c>
      <c r="S2723" s="25">
        <f t="shared" si="262"/>
        <v>0</v>
      </c>
      <c r="W2723">
        <f>IF(AND(P2723&gt;='World Hubbert'!$N$9,P2722&lt;'World Hubbert'!$N$9),'Data 1'!M2723,0)</f>
        <v>0</v>
      </c>
      <c r="X2723">
        <f>IF(AND(P2723&gt;='World Hubbert'!$P$9,P2722&lt;'World Hubbert'!$P$9),'Data 1'!M2723,0)</f>
        <v>0</v>
      </c>
    </row>
    <row r="2724" spans="13:24">
      <c r="M2724">
        <f t="shared" si="260"/>
        <v>2721</v>
      </c>
      <c r="N2724">
        <f>MAX('World Hubbert'!$N$17*(1-(M2724/'World Hubbert'!$N$18))*M2724,0)</f>
        <v>0</v>
      </c>
      <c r="O2724">
        <f t="shared" si="264"/>
        <v>0</v>
      </c>
      <c r="P2724">
        <f t="shared" si="265"/>
        <v>2100.9710439404557</v>
      </c>
      <c r="Q2724">
        <f t="shared" si="263"/>
        <v>2100</v>
      </c>
      <c r="R2724" s="25">
        <f t="shared" si="261"/>
        <v>0</v>
      </c>
      <c r="S2724" s="25">
        <f t="shared" si="262"/>
        <v>0</v>
      </c>
      <c r="W2724">
        <f>IF(AND(P2724&gt;='World Hubbert'!$N$9,P2723&lt;'World Hubbert'!$N$9),'Data 1'!M2724,0)</f>
        <v>0</v>
      </c>
      <c r="X2724">
        <f>IF(AND(P2724&gt;='World Hubbert'!$P$9,P2723&lt;'World Hubbert'!$P$9),'Data 1'!M2724,0)</f>
        <v>0</v>
      </c>
    </row>
    <row r="2725" spans="13:24">
      <c r="M2725">
        <f t="shared" si="260"/>
        <v>2722</v>
      </c>
      <c r="N2725">
        <f>MAX('World Hubbert'!$N$17*(1-(M2725/'World Hubbert'!$N$18))*M2725,0)</f>
        <v>0</v>
      </c>
      <c r="O2725">
        <f t="shared" si="264"/>
        <v>0</v>
      </c>
      <c r="P2725">
        <f t="shared" si="265"/>
        <v>2100.9710439404557</v>
      </c>
      <c r="Q2725">
        <f t="shared" si="263"/>
        <v>2100</v>
      </c>
      <c r="R2725" s="25">
        <f t="shared" si="261"/>
        <v>0</v>
      </c>
      <c r="S2725" s="25">
        <f t="shared" si="262"/>
        <v>0</v>
      </c>
      <c r="W2725">
        <f>IF(AND(P2725&gt;='World Hubbert'!$N$9,P2724&lt;'World Hubbert'!$N$9),'Data 1'!M2725,0)</f>
        <v>0</v>
      </c>
      <c r="X2725">
        <f>IF(AND(P2725&gt;='World Hubbert'!$P$9,P2724&lt;'World Hubbert'!$P$9),'Data 1'!M2725,0)</f>
        <v>0</v>
      </c>
    </row>
    <row r="2726" spans="13:24">
      <c r="M2726">
        <f t="shared" si="260"/>
        <v>2723</v>
      </c>
      <c r="N2726">
        <f>MAX('World Hubbert'!$N$17*(1-(M2726/'World Hubbert'!$N$18))*M2726,0)</f>
        <v>0</v>
      </c>
      <c r="O2726">
        <f t="shared" si="264"/>
        <v>0</v>
      </c>
      <c r="P2726">
        <f t="shared" si="265"/>
        <v>2100.9710439404557</v>
      </c>
      <c r="Q2726">
        <f t="shared" si="263"/>
        <v>2100</v>
      </c>
      <c r="R2726" s="25">
        <f t="shared" si="261"/>
        <v>0</v>
      </c>
      <c r="S2726" s="25">
        <f t="shared" si="262"/>
        <v>0</v>
      </c>
      <c r="W2726">
        <f>IF(AND(P2726&gt;='World Hubbert'!$N$9,P2725&lt;'World Hubbert'!$N$9),'Data 1'!M2726,0)</f>
        <v>0</v>
      </c>
      <c r="X2726">
        <f>IF(AND(P2726&gt;='World Hubbert'!$P$9,P2725&lt;'World Hubbert'!$P$9),'Data 1'!M2726,0)</f>
        <v>0</v>
      </c>
    </row>
    <row r="2727" spans="13:24">
      <c r="M2727">
        <f t="shared" si="260"/>
        <v>2724</v>
      </c>
      <c r="N2727">
        <f>MAX('World Hubbert'!$N$17*(1-(M2727/'World Hubbert'!$N$18))*M2727,0)</f>
        <v>0</v>
      </c>
      <c r="O2727">
        <f t="shared" si="264"/>
        <v>0</v>
      </c>
      <c r="P2727">
        <f t="shared" si="265"/>
        <v>2100.9710439404557</v>
      </c>
      <c r="Q2727">
        <f t="shared" si="263"/>
        <v>2100</v>
      </c>
      <c r="R2727" s="25">
        <f t="shared" si="261"/>
        <v>0</v>
      </c>
      <c r="S2727" s="25">
        <f t="shared" si="262"/>
        <v>0</v>
      </c>
      <c r="W2727">
        <f>IF(AND(P2727&gt;='World Hubbert'!$N$9,P2726&lt;'World Hubbert'!$N$9),'Data 1'!M2727,0)</f>
        <v>0</v>
      </c>
      <c r="X2727">
        <f>IF(AND(P2727&gt;='World Hubbert'!$P$9,P2726&lt;'World Hubbert'!$P$9),'Data 1'!M2727,0)</f>
        <v>0</v>
      </c>
    </row>
    <row r="2728" spans="13:24">
      <c r="M2728">
        <f t="shared" si="260"/>
        <v>2725</v>
      </c>
      <c r="N2728">
        <f>MAX('World Hubbert'!$N$17*(1-(M2728/'World Hubbert'!$N$18))*M2728,0)</f>
        <v>0</v>
      </c>
      <c r="O2728">
        <f t="shared" si="264"/>
        <v>0</v>
      </c>
      <c r="P2728">
        <f t="shared" si="265"/>
        <v>2100.9710439404557</v>
      </c>
      <c r="Q2728">
        <f t="shared" si="263"/>
        <v>2100</v>
      </c>
      <c r="R2728" s="25">
        <f t="shared" si="261"/>
        <v>0</v>
      </c>
      <c r="S2728" s="25">
        <f t="shared" si="262"/>
        <v>0</v>
      </c>
      <c r="W2728">
        <f>IF(AND(P2728&gt;='World Hubbert'!$N$9,P2727&lt;'World Hubbert'!$N$9),'Data 1'!M2728,0)</f>
        <v>0</v>
      </c>
      <c r="X2728">
        <f>IF(AND(P2728&gt;='World Hubbert'!$P$9,P2727&lt;'World Hubbert'!$P$9),'Data 1'!M2728,0)</f>
        <v>0</v>
      </c>
    </row>
    <row r="2729" spans="13:24">
      <c r="M2729">
        <f t="shared" si="260"/>
        <v>2726</v>
      </c>
      <c r="N2729">
        <f>MAX('World Hubbert'!$N$17*(1-(M2729/'World Hubbert'!$N$18))*M2729,0)</f>
        <v>0</v>
      </c>
      <c r="O2729">
        <f t="shared" si="264"/>
        <v>0</v>
      </c>
      <c r="P2729">
        <f t="shared" si="265"/>
        <v>2100.9710439404557</v>
      </c>
      <c r="Q2729">
        <f t="shared" si="263"/>
        <v>2100</v>
      </c>
      <c r="R2729" s="25">
        <f t="shared" si="261"/>
        <v>0</v>
      </c>
      <c r="S2729" s="25">
        <f t="shared" si="262"/>
        <v>0</v>
      </c>
      <c r="W2729">
        <f>IF(AND(P2729&gt;='World Hubbert'!$N$9,P2728&lt;'World Hubbert'!$N$9),'Data 1'!M2729,0)</f>
        <v>0</v>
      </c>
      <c r="X2729">
        <f>IF(AND(P2729&gt;='World Hubbert'!$P$9,P2728&lt;'World Hubbert'!$P$9),'Data 1'!M2729,0)</f>
        <v>0</v>
      </c>
    </row>
    <row r="2730" spans="13:24">
      <c r="M2730">
        <f t="shared" si="260"/>
        <v>2727</v>
      </c>
      <c r="N2730">
        <f>MAX('World Hubbert'!$N$17*(1-(M2730/'World Hubbert'!$N$18))*M2730,0)</f>
        <v>0</v>
      </c>
      <c r="O2730">
        <f t="shared" si="264"/>
        <v>0</v>
      </c>
      <c r="P2730">
        <f t="shared" si="265"/>
        <v>2100.9710439404557</v>
      </c>
      <c r="Q2730">
        <f t="shared" si="263"/>
        <v>2100</v>
      </c>
      <c r="R2730" s="25">
        <f t="shared" si="261"/>
        <v>0</v>
      </c>
      <c r="S2730" s="25">
        <f t="shared" si="262"/>
        <v>0</v>
      </c>
      <c r="W2730">
        <f>IF(AND(P2730&gt;='World Hubbert'!$N$9,P2729&lt;'World Hubbert'!$N$9),'Data 1'!M2730,0)</f>
        <v>0</v>
      </c>
      <c r="X2730">
        <f>IF(AND(P2730&gt;='World Hubbert'!$P$9,P2729&lt;'World Hubbert'!$P$9),'Data 1'!M2730,0)</f>
        <v>0</v>
      </c>
    </row>
    <row r="2731" spans="13:24">
      <c r="M2731">
        <f t="shared" si="260"/>
        <v>2728</v>
      </c>
      <c r="N2731">
        <f>MAX('World Hubbert'!$N$17*(1-(M2731/'World Hubbert'!$N$18))*M2731,0)</f>
        <v>0</v>
      </c>
      <c r="O2731">
        <f t="shared" si="264"/>
        <v>0</v>
      </c>
      <c r="P2731">
        <f t="shared" si="265"/>
        <v>2100.9710439404557</v>
      </c>
      <c r="Q2731">
        <f t="shared" si="263"/>
        <v>2100</v>
      </c>
      <c r="R2731" s="25">
        <f t="shared" si="261"/>
        <v>0</v>
      </c>
      <c r="S2731" s="25">
        <f t="shared" si="262"/>
        <v>0</v>
      </c>
      <c r="W2731">
        <f>IF(AND(P2731&gt;='World Hubbert'!$N$9,P2730&lt;'World Hubbert'!$N$9),'Data 1'!M2731,0)</f>
        <v>0</v>
      </c>
      <c r="X2731">
        <f>IF(AND(P2731&gt;='World Hubbert'!$P$9,P2730&lt;'World Hubbert'!$P$9),'Data 1'!M2731,0)</f>
        <v>0</v>
      </c>
    </row>
    <row r="2732" spans="13:24">
      <c r="M2732">
        <f t="shared" si="260"/>
        <v>2729</v>
      </c>
      <c r="N2732">
        <f>MAX('World Hubbert'!$N$17*(1-(M2732/'World Hubbert'!$N$18))*M2732,0)</f>
        <v>0</v>
      </c>
      <c r="O2732">
        <f t="shared" si="264"/>
        <v>0</v>
      </c>
      <c r="P2732">
        <f t="shared" si="265"/>
        <v>2100.9710439404557</v>
      </c>
      <c r="Q2732">
        <f t="shared" si="263"/>
        <v>2100</v>
      </c>
      <c r="R2732" s="25">
        <f t="shared" si="261"/>
        <v>0</v>
      </c>
      <c r="S2732" s="25">
        <f t="shared" si="262"/>
        <v>0</v>
      </c>
      <c r="W2732">
        <f>IF(AND(P2732&gt;='World Hubbert'!$N$9,P2731&lt;'World Hubbert'!$N$9),'Data 1'!M2732,0)</f>
        <v>0</v>
      </c>
      <c r="X2732">
        <f>IF(AND(P2732&gt;='World Hubbert'!$P$9,P2731&lt;'World Hubbert'!$P$9),'Data 1'!M2732,0)</f>
        <v>0</v>
      </c>
    </row>
    <row r="2733" spans="13:24">
      <c r="M2733">
        <f t="shared" si="260"/>
        <v>2730</v>
      </c>
      <c r="N2733">
        <f>MAX('World Hubbert'!$N$17*(1-(M2733/'World Hubbert'!$N$18))*M2733,0)</f>
        <v>0</v>
      </c>
      <c r="O2733">
        <f t="shared" si="264"/>
        <v>0</v>
      </c>
      <c r="P2733">
        <f t="shared" si="265"/>
        <v>2100.9710439404557</v>
      </c>
      <c r="Q2733">
        <f t="shared" si="263"/>
        <v>2100</v>
      </c>
      <c r="R2733" s="25">
        <f t="shared" si="261"/>
        <v>0</v>
      </c>
      <c r="S2733" s="25">
        <f t="shared" si="262"/>
        <v>0</v>
      </c>
      <c r="W2733">
        <f>IF(AND(P2733&gt;='World Hubbert'!$N$9,P2732&lt;'World Hubbert'!$N$9),'Data 1'!M2733,0)</f>
        <v>0</v>
      </c>
      <c r="X2733">
        <f>IF(AND(P2733&gt;='World Hubbert'!$P$9,P2732&lt;'World Hubbert'!$P$9),'Data 1'!M2733,0)</f>
        <v>0</v>
      </c>
    </row>
    <row r="2734" spans="13:24">
      <c r="M2734">
        <f t="shared" si="260"/>
        <v>2731</v>
      </c>
      <c r="N2734">
        <f>MAX('World Hubbert'!$N$17*(1-(M2734/'World Hubbert'!$N$18))*M2734,0)</f>
        <v>0</v>
      </c>
      <c r="O2734">
        <f t="shared" si="264"/>
        <v>0</v>
      </c>
      <c r="P2734">
        <f t="shared" si="265"/>
        <v>2100.9710439404557</v>
      </c>
      <c r="Q2734">
        <f t="shared" si="263"/>
        <v>2100</v>
      </c>
      <c r="R2734" s="25">
        <f t="shared" si="261"/>
        <v>0</v>
      </c>
      <c r="S2734" s="25">
        <f t="shared" si="262"/>
        <v>0</v>
      </c>
      <c r="W2734">
        <f>IF(AND(P2734&gt;='World Hubbert'!$N$9,P2733&lt;'World Hubbert'!$N$9),'Data 1'!M2734,0)</f>
        <v>0</v>
      </c>
      <c r="X2734">
        <f>IF(AND(P2734&gt;='World Hubbert'!$P$9,P2733&lt;'World Hubbert'!$P$9),'Data 1'!M2734,0)</f>
        <v>0</v>
      </c>
    </row>
    <row r="2735" spans="13:24">
      <c r="M2735">
        <f t="shared" si="260"/>
        <v>2732</v>
      </c>
      <c r="N2735">
        <f>MAX('World Hubbert'!$N$17*(1-(M2735/'World Hubbert'!$N$18))*M2735,0)</f>
        <v>0</v>
      </c>
      <c r="O2735">
        <f t="shared" si="264"/>
        <v>0</v>
      </c>
      <c r="P2735">
        <f t="shared" si="265"/>
        <v>2100.9710439404557</v>
      </c>
      <c r="Q2735">
        <f t="shared" si="263"/>
        <v>2100</v>
      </c>
      <c r="R2735" s="25">
        <f t="shared" si="261"/>
        <v>0</v>
      </c>
      <c r="S2735" s="25">
        <f t="shared" si="262"/>
        <v>0</v>
      </c>
      <c r="W2735">
        <f>IF(AND(P2735&gt;='World Hubbert'!$N$9,P2734&lt;'World Hubbert'!$N$9),'Data 1'!M2735,0)</f>
        <v>0</v>
      </c>
      <c r="X2735">
        <f>IF(AND(P2735&gt;='World Hubbert'!$P$9,P2734&lt;'World Hubbert'!$P$9),'Data 1'!M2735,0)</f>
        <v>0</v>
      </c>
    </row>
    <row r="2736" spans="13:24">
      <c r="M2736">
        <f t="shared" si="260"/>
        <v>2733</v>
      </c>
      <c r="N2736">
        <f>MAX('World Hubbert'!$N$17*(1-(M2736/'World Hubbert'!$N$18))*M2736,0)</f>
        <v>0</v>
      </c>
      <c r="O2736">
        <f t="shared" si="264"/>
        <v>0</v>
      </c>
      <c r="P2736">
        <f t="shared" si="265"/>
        <v>2100.9710439404557</v>
      </c>
      <c r="Q2736">
        <f t="shared" si="263"/>
        <v>2100</v>
      </c>
      <c r="R2736" s="25">
        <f t="shared" si="261"/>
        <v>0</v>
      </c>
      <c r="S2736" s="25">
        <f t="shared" si="262"/>
        <v>0</v>
      </c>
      <c r="W2736">
        <f>IF(AND(P2736&gt;='World Hubbert'!$N$9,P2735&lt;'World Hubbert'!$N$9),'Data 1'!M2736,0)</f>
        <v>0</v>
      </c>
      <c r="X2736">
        <f>IF(AND(P2736&gt;='World Hubbert'!$P$9,P2735&lt;'World Hubbert'!$P$9),'Data 1'!M2736,0)</f>
        <v>0</v>
      </c>
    </row>
    <row r="2737" spans="13:24">
      <c r="M2737">
        <f t="shared" si="260"/>
        <v>2734</v>
      </c>
      <c r="N2737">
        <f>MAX('World Hubbert'!$N$17*(1-(M2737/'World Hubbert'!$N$18))*M2737,0)</f>
        <v>0</v>
      </c>
      <c r="O2737">
        <f t="shared" si="264"/>
        <v>0</v>
      </c>
      <c r="P2737">
        <f t="shared" si="265"/>
        <v>2100.9710439404557</v>
      </c>
      <c r="Q2737">
        <f t="shared" si="263"/>
        <v>2100</v>
      </c>
      <c r="R2737" s="25">
        <f t="shared" si="261"/>
        <v>0</v>
      </c>
      <c r="S2737" s="25">
        <f t="shared" si="262"/>
        <v>0</v>
      </c>
      <c r="W2737">
        <f>IF(AND(P2737&gt;='World Hubbert'!$N$9,P2736&lt;'World Hubbert'!$N$9),'Data 1'!M2737,0)</f>
        <v>0</v>
      </c>
      <c r="X2737">
        <f>IF(AND(P2737&gt;='World Hubbert'!$P$9,P2736&lt;'World Hubbert'!$P$9),'Data 1'!M2737,0)</f>
        <v>0</v>
      </c>
    </row>
    <row r="2738" spans="13:24">
      <c r="M2738">
        <f t="shared" si="260"/>
        <v>2735</v>
      </c>
      <c r="N2738">
        <f>MAX('World Hubbert'!$N$17*(1-(M2738/'World Hubbert'!$N$18))*M2738,0)</f>
        <v>0</v>
      </c>
      <c r="O2738">
        <f t="shared" si="264"/>
        <v>0</v>
      </c>
      <c r="P2738">
        <f t="shared" si="265"/>
        <v>2100.9710439404557</v>
      </c>
      <c r="Q2738">
        <f t="shared" si="263"/>
        <v>2100</v>
      </c>
      <c r="R2738" s="25">
        <f t="shared" si="261"/>
        <v>0</v>
      </c>
      <c r="S2738" s="25">
        <f t="shared" si="262"/>
        <v>0</v>
      </c>
      <c r="W2738">
        <f>IF(AND(P2738&gt;='World Hubbert'!$N$9,P2737&lt;'World Hubbert'!$N$9),'Data 1'!M2738,0)</f>
        <v>0</v>
      </c>
      <c r="X2738">
        <f>IF(AND(P2738&gt;='World Hubbert'!$P$9,P2737&lt;'World Hubbert'!$P$9),'Data 1'!M2738,0)</f>
        <v>0</v>
      </c>
    </row>
    <row r="2739" spans="13:24">
      <c r="M2739">
        <f t="shared" si="260"/>
        <v>2736</v>
      </c>
      <c r="N2739">
        <f>MAX('World Hubbert'!$N$17*(1-(M2739/'World Hubbert'!$N$18))*M2739,0)</f>
        <v>0</v>
      </c>
      <c r="O2739">
        <f t="shared" si="264"/>
        <v>0</v>
      </c>
      <c r="P2739">
        <f t="shared" si="265"/>
        <v>2100.9710439404557</v>
      </c>
      <c r="Q2739">
        <f t="shared" si="263"/>
        <v>2100</v>
      </c>
      <c r="R2739" s="25">
        <f t="shared" si="261"/>
        <v>0</v>
      </c>
      <c r="S2739" s="25">
        <f t="shared" si="262"/>
        <v>0</v>
      </c>
      <c r="W2739">
        <f>IF(AND(P2739&gt;='World Hubbert'!$N$9,P2738&lt;'World Hubbert'!$N$9),'Data 1'!M2739,0)</f>
        <v>0</v>
      </c>
      <c r="X2739">
        <f>IF(AND(P2739&gt;='World Hubbert'!$P$9,P2738&lt;'World Hubbert'!$P$9),'Data 1'!M2739,0)</f>
        <v>0</v>
      </c>
    </row>
    <row r="2740" spans="13:24">
      <c r="M2740">
        <f t="shared" si="260"/>
        <v>2737</v>
      </c>
      <c r="N2740">
        <f>MAX('World Hubbert'!$N$17*(1-(M2740/'World Hubbert'!$N$18))*M2740,0)</f>
        <v>0</v>
      </c>
      <c r="O2740">
        <f t="shared" si="264"/>
        <v>0</v>
      </c>
      <c r="P2740">
        <f t="shared" si="265"/>
        <v>2100.9710439404557</v>
      </c>
      <c r="Q2740">
        <f t="shared" si="263"/>
        <v>2100</v>
      </c>
      <c r="R2740" s="25">
        <f t="shared" si="261"/>
        <v>0</v>
      </c>
      <c r="S2740" s="25">
        <f t="shared" si="262"/>
        <v>0</v>
      </c>
      <c r="W2740">
        <f>IF(AND(P2740&gt;='World Hubbert'!$N$9,P2739&lt;'World Hubbert'!$N$9),'Data 1'!M2740,0)</f>
        <v>0</v>
      </c>
      <c r="X2740">
        <f>IF(AND(P2740&gt;='World Hubbert'!$P$9,P2739&lt;'World Hubbert'!$P$9),'Data 1'!M2740,0)</f>
        <v>0</v>
      </c>
    </row>
    <row r="2741" spans="13:24">
      <c r="M2741">
        <f t="shared" si="260"/>
        <v>2738</v>
      </c>
      <c r="N2741">
        <f>MAX('World Hubbert'!$N$17*(1-(M2741/'World Hubbert'!$N$18))*M2741,0)</f>
        <v>0</v>
      </c>
      <c r="O2741">
        <f t="shared" si="264"/>
        <v>0</v>
      </c>
      <c r="P2741">
        <f t="shared" si="265"/>
        <v>2100.9710439404557</v>
      </c>
      <c r="Q2741">
        <f t="shared" si="263"/>
        <v>2100</v>
      </c>
      <c r="R2741" s="25">
        <f t="shared" si="261"/>
        <v>0</v>
      </c>
      <c r="S2741" s="25">
        <f t="shared" si="262"/>
        <v>0</v>
      </c>
      <c r="W2741">
        <f>IF(AND(P2741&gt;='World Hubbert'!$N$9,P2740&lt;'World Hubbert'!$N$9),'Data 1'!M2741,0)</f>
        <v>0</v>
      </c>
      <c r="X2741">
        <f>IF(AND(P2741&gt;='World Hubbert'!$P$9,P2740&lt;'World Hubbert'!$P$9),'Data 1'!M2741,0)</f>
        <v>0</v>
      </c>
    </row>
    <row r="2742" spans="13:24">
      <c r="M2742">
        <f t="shared" si="260"/>
        <v>2739</v>
      </c>
      <c r="N2742">
        <f>MAX('World Hubbert'!$N$17*(1-(M2742/'World Hubbert'!$N$18))*M2742,0)</f>
        <v>0</v>
      </c>
      <c r="O2742">
        <f t="shared" si="264"/>
        <v>0</v>
      </c>
      <c r="P2742">
        <f t="shared" si="265"/>
        <v>2100.9710439404557</v>
      </c>
      <c r="Q2742">
        <f t="shared" si="263"/>
        <v>2100</v>
      </c>
      <c r="R2742" s="25">
        <f t="shared" si="261"/>
        <v>0</v>
      </c>
      <c r="S2742" s="25">
        <f t="shared" si="262"/>
        <v>0</v>
      </c>
      <c r="W2742">
        <f>IF(AND(P2742&gt;='World Hubbert'!$N$9,P2741&lt;'World Hubbert'!$N$9),'Data 1'!M2742,0)</f>
        <v>0</v>
      </c>
      <c r="X2742">
        <f>IF(AND(P2742&gt;='World Hubbert'!$P$9,P2741&lt;'World Hubbert'!$P$9),'Data 1'!M2742,0)</f>
        <v>0</v>
      </c>
    </row>
    <row r="2743" spans="13:24">
      <c r="M2743">
        <f t="shared" ref="M2743:M2806" si="266">M2742+1</f>
        <v>2740</v>
      </c>
      <c r="N2743">
        <f>MAX('World Hubbert'!$N$17*(1-(M2743/'World Hubbert'!$N$18))*M2743,0)</f>
        <v>0</v>
      </c>
      <c r="O2743">
        <f t="shared" si="264"/>
        <v>0</v>
      </c>
      <c r="P2743">
        <f t="shared" si="265"/>
        <v>2100.9710439404557</v>
      </c>
      <c r="Q2743">
        <f t="shared" si="263"/>
        <v>2100</v>
      </c>
      <c r="R2743" s="25">
        <f t="shared" ref="R2743:R2806" si="267">IF(N2743&gt;0,N2743*1000,0)</f>
        <v>0</v>
      </c>
      <c r="S2743" s="25">
        <f t="shared" ref="S2743:S2806" si="268">IF(R2743=$T$6,Q2743,0)</f>
        <v>0</v>
      </c>
      <c r="W2743">
        <f>IF(AND(P2743&gt;='World Hubbert'!$N$9,P2742&lt;'World Hubbert'!$N$9),'Data 1'!M2743,0)</f>
        <v>0</v>
      </c>
      <c r="X2743">
        <f>IF(AND(P2743&gt;='World Hubbert'!$P$9,P2742&lt;'World Hubbert'!$P$9),'Data 1'!M2743,0)</f>
        <v>0</v>
      </c>
    </row>
    <row r="2744" spans="13:24">
      <c r="M2744">
        <f t="shared" si="266"/>
        <v>2741</v>
      </c>
      <c r="N2744">
        <f>MAX('World Hubbert'!$N$17*(1-(M2744/'World Hubbert'!$N$18))*M2744,0)</f>
        <v>0</v>
      </c>
      <c r="O2744">
        <f t="shared" si="264"/>
        <v>0</v>
      </c>
      <c r="P2744">
        <f t="shared" si="265"/>
        <v>2100.9710439404557</v>
      </c>
      <c r="Q2744">
        <f t="shared" si="263"/>
        <v>2100</v>
      </c>
      <c r="R2744" s="25">
        <f t="shared" si="267"/>
        <v>0</v>
      </c>
      <c r="S2744" s="25">
        <f t="shared" si="268"/>
        <v>0</v>
      </c>
      <c r="W2744">
        <f>IF(AND(P2744&gt;='World Hubbert'!$N$9,P2743&lt;'World Hubbert'!$N$9),'Data 1'!M2744,0)</f>
        <v>0</v>
      </c>
      <c r="X2744">
        <f>IF(AND(P2744&gt;='World Hubbert'!$P$9,P2743&lt;'World Hubbert'!$P$9),'Data 1'!M2744,0)</f>
        <v>0</v>
      </c>
    </row>
    <row r="2745" spans="13:24">
      <c r="M2745">
        <f t="shared" si="266"/>
        <v>2742</v>
      </c>
      <c r="N2745">
        <f>MAX('World Hubbert'!$N$17*(1-(M2745/'World Hubbert'!$N$18))*M2745,0)</f>
        <v>0</v>
      </c>
      <c r="O2745">
        <f t="shared" si="264"/>
        <v>0</v>
      </c>
      <c r="P2745">
        <f t="shared" si="265"/>
        <v>2100.9710439404557</v>
      </c>
      <c r="Q2745">
        <f t="shared" si="263"/>
        <v>2100</v>
      </c>
      <c r="R2745" s="25">
        <f t="shared" si="267"/>
        <v>0</v>
      </c>
      <c r="S2745" s="25">
        <f t="shared" si="268"/>
        <v>0</v>
      </c>
      <c r="W2745">
        <f>IF(AND(P2745&gt;='World Hubbert'!$N$9,P2744&lt;'World Hubbert'!$N$9),'Data 1'!M2745,0)</f>
        <v>0</v>
      </c>
      <c r="X2745">
        <f>IF(AND(P2745&gt;='World Hubbert'!$P$9,P2744&lt;'World Hubbert'!$P$9),'Data 1'!M2745,0)</f>
        <v>0</v>
      </c>
    </row>
    <row r="2746" spans="13:24">
      <c r="M2746">
        <f t="shared" si="266"/>
        <v>2743</v>
      </c>
      <c r="N2746">
        <f>MAX('World Hubbert'!$N$17*(1-(M2746/'World Hubbert'!$N$18))*M2746,0)</f>
        <v>0</v>
      </c>
      <c r="O2746">
        <f t="shared" si="264"/>
        <v>0</v>
      </c>
      <c r="P2746">
        <f t="shared" si="265"/>
        <v>2100.9710439404557</v>
      </c>
      <c r="Q2746">
        <f t="shared" si="263"/>
        <v>2100</v>
      </c>
      <c r="R2746" s="25">
        <f t="shared" si="267"/>
        <v>0</v>
      </c>
      <c r="S2746" s="25">
        <f t="shared" si="268"/>
        <v>0</v>
      </c>
      <c r="W2746">
        <f>IF(AND(P2746&gt;='World Hubbert'!$N$9,P2745&lt;'World Hubbert'!$N$9),'Data 1'!M2746,0)</f>
        <v>0</v>
      </c>
      <c r="X2746">
        <f>IF(AND(P2746&gt;='World Hubbert'!$P$9,P2745&lt;'World Hubbert'!$P$9),'Data 1'!M2746,0)</f>
        <v>0</v>
      </c>
    </row>
    <row r="2747" spans="13:24">
      <c r="M2747">
        <f t="shared" si="266"/>
        <v>2744</v>
      </c>
      <c r="N2747">
        <f>MAX('World Hubbert'!$N$17*(1-(M2747/'World Hubbert'!$N$18))*M2747,0)</f>
        <v>0</v>
      </c>
      <c r="O2747">
        <f t="shared" si="264"/>
        <v>0</v>
      </c>
      <c r="P2747">
        <f t="shared" si="265"/>
        <v>2100.9710439404557</v>
      </c>
      <c r="Q2747">
        <f t="shared" si="263"/>
        <v>2100</v>
      </c>
      <c r="R2747" s="25">
        <f t="shared" si="267"/>
        <v>0</v>
      </c>
      <c r="S2747" s="25">
        <f t="shared" si="268"/>
        <v>0</v>
      </c>
      <c r="W2747">
        <f>IF(AND(P2747&gt;='World Hubbert'!$N$9,P2746&lt;'World Hubbert'!$N$9),'Data 1'!M2747,0)</f>
        <v>0</v>
      </c>
      <c r="X2747">
        <f>IF(AND(P2747&gt;='World Hubbert'!$P$9,P2746&lt;'World Hubbert'!$P$9),'Data 1'!M2747,0)</f>
        <v>0</v>
      </c>
    </row>
    <row r="2748" spans="13:24">
      <c r="M2748">
        <f t="shared" si="266"/>
        <v>2745</v>
      </c>
      <c r="N2748">
        <f>MAX('World Hubbert'!$N$17*(1-(M2748/'World Hubbert'!$N$18))*M2748,0)</f>
        <v>0</v>
      </c>
      <c r="O2748">
        <f t="shared" si="264"/>
        <v>0</v>
      </c>
      <c r="P2748">
        <f t="shared" si="265"/>
        <v>2100.9710439404557</v>
      </c>
      <c r="Q2748">
        <f t="shared" si="263"/>
        <v>2100</v>
      </c>
      <c r="R2748" s="25">
        <f t="shared" si="267"/>
        <v>0</v>
      </c>
      <c r="S2748" s="25">
        <f t="shared" si="268"/>
        <v>0</v>
      </c>
      <c r="W2748">
        <f>IF(AND(P2748&gt;='World Hubbert'!$N$9,P2747&lt;'World Hubbert'!$N$9),'Data 1'!M2748,0)</f>
        <v>0</v>
      </c>
      <c r="X2748">
        <f>IF(AND(P2748&gt;='World Hubbert'!$P$9,P2747&lt;'World Hubbert'!$P$9),'Data 1'!M2748,0)</f>
        <v>0</v>
      </c>
    </row>
    <row r="2749" spans="13:24">
      <c r="M2749">
        <f t="shared" si="266"/>
        <v>2746</v>
      </c>
      <c r="N2749">
        <f>MAX('World Hubbert'!$N$17*(1-(M2749/'World Hubbert'!$N$18))*M2749,0)</f>
        <v>0</v>
      </c>
      <c r="O2749">
        <f t="shared" si="264"/>
        <v>0</v>
      </c>
      <c r="P2749">
        <f t="shared" si="265"/>
        <v>2100.9710439404557</v>
      </c>
      <c r="Q2749">
        <f t="shared" si="263"/>
        <v>2100</v>
      </c>
      <c r="R2749" s="25">
        <f t="shared" si="267"/>
        <v>0</v>
      </c>
      <c r="S2749" s="25">
        <f t="shared" si="268"/>
        <v>0</v>
      </c>
      <c r="W2749">
        <f>IF(AND(P2749&gt;='World Hubbert'!$N$9,P2748&lt;'World Hubbert'!$N$9),'Data 1'!M2749,0)</f>
        <v>0</v>
      </c>
      <c r="X2749">
        <f>IF(AND(P2749&gt;='World Hubbert'!$P$9,P2748&lt;'World Hubbert'!$P$9),'Data 1'!M2749,0)</f>
        <v>0</v>
      </c>
    </row>
    <row r="2750" spans="13:24">
      <c r="M2750">
        <f t="shared" si="266"/>
        <v>2747</v>
      </c>
      <c r="N2750">
        <f>MAX('World Hubbert'!$N$17*(1-(M2750/'World Hubbert'!$N$18))*M2750,0)</f>
        <v>0</v>
      </c>
      <c r="O2750">
        <f t="shared" si="264"/>
        <v>0</v>
      </c>
      <c r="P2750">
        <f t="shared" si="265"/>
        <v>2100.9710439404557</v>
      </c>
      <c r="Q2750">
        <f t="shared" si="263"/>
        <v>2100</v>
      </c>
      <c r="R2750" s="25">
        <f t="shared" si="267"/>
        <v>0</v>
      </c>
      <c r="S2750" s="25">
        <f t="shared" si="268"/>
        <v>0</v>
      </c>
      <c r="W2750">
        <f>IF(AND(P2750&gt;='World Hubbert'!$N$9,P2749&lt;'World Hubbert'!$N$9),'Data 1'!M2750,0)</f>
        <v>0</v>
      </c>
      <c r="X2750">
        <f>IF(AND(P2750&gt;='World Hubbert'!$P$9,P2749&lt;'World Hubbert'!$P$9),'Data 1'!M2750,0)</f>
        <v>0</v>
      </c>
    </row>
    <row r="2751" spans="13:24">
      <c r="M2751">
        <f t="shared" si="266"/>
        <v>2748</v>
      </c>
      <c r="N2751">
        <f>MAX('World Hubbert'!$N$17*(1-(M2751/'World Hubbert'!$N$18))*M2751,0)</f>
        <v>0</v>
      </c>
      <c r="O2751">
        <f t="shared" si="264"/>
        <v>0</v>
      </c>
      <c r="P2751">
        <f t="shared" si="265"/>
        <v>2100.9710439404557</v>
      </c>
      <c r="Q2751">
        <f t="shared" si="263"/>
        <v>2100</v>
      </c>
      <c r="R2751" s="25">
        <f t="shared" si="267"/>
        <v>0</v>
      </c>
      <c r="S2751" s="25">
        <f t="shared" si="268"/>
        <v>0</v>
      </c>
      <c r="W2751">
        <f>IF(AND(P2751&gt;='World Hubbert'!$N$9,P2750&lt;'World Hubbert'!$N$9),'Data 1'!M2751,0)</f>
        <v>0</v>
      </c>
      <c r="X2751">
        <f>IF(AND(P2751&gt;='World Hubbert'!$P$9,P2750&lt;'World Hubbert'!$P$9),'Data 1'!M2751,0)</f>
        <v>0</v>
      </c>
    </row>
    <row r="2752" spans="13:24">
      <c r="M2752">
        <f t="shared" si="266"/>
        <v>2749</v>
      </c>
      <c r="N2752">
        <f>MAX('World Hubbert'!$N$17*(1-(M2752/'World Hubbert'!$N$18))*M2752,0)</f>
        <v>0</v>
      </c>
      <c r="O2752">
        <f t="shared" si="264"/>
        <v>0</v>
      </c>
      <c r="P2752">
        <f t="shared" si="265"/>
        <v>2100.9710439404557</v>
      </c>
      <c r="Q2752">
        <f t="shared" si="263"/>
        <v>2100</v>
      </c>
      <c r="R2752" s="25">
        <f t="shared" si="267"/>
        <v>0</v>
      </c>
      <c r="S2752" s="25">
        <f t="shared" si="268"/>
        <v>0</v>
      </c>
      <c r="W2752">
        <f>IF(AND(P2752&gt;='World Hubbert'!$N$9,P2751&lt;'World Hubbert'!$N$9),'Data 1'!M2752,0)</f>
        <v>0</v>
      </c>
      <c r="X2752">
        <f>IF(AND(P2752&gt;='World Hubbert'!$P$9,P2751&lt;'World Hubbert'!$P$9),'Data 1'!M2752,0)</f>
        <v>0</v>
      </c>
    </row>
    <row r="2753" spans="13:24">
      <c r="M2753">
        <f t="shared" si="266"/>
        <v>2750</v>
      </c>
      <c r="N2753">
        <f>MAX('World Hubbert'!$N$17*(1-(M2753/'World Hubbert'!$N$18))*M2753,0)</f>
        <v>0</v>
      </c>
      <c r="O2753">
        <f t="shared" si="264"/>
        <v>0</v>
      </c>
      <c r="P2753">
        <f t="shared" si="265"/>
        <v>2100.9710439404557</v>
      </c>
      <c r="Q2753">
        <f t="shared" si="263"/>
        <v>2100</v>
      </c>
      <c r="R2753" s="25">
        <f t="shared" si="267"/>
        <v>0</v>
      </c>
      <c r="S2753" s="25">
        <f t="shared" si="268"/>
        <v>0</v>
      </c>
      <c r="W2753">
        <f>IF(AND(P2753&gt;='World Hubbert'!$N$9,P2752&lt;'World Hubbert'!$N$9),'Data 1'!M2753,0)</f>
        <v>0</v>
      </c>
      <c r="X2753">
        <f>IF(AND(P2753&gt;='World Hubbert'!$P$9,P2752&lt;'World Hubbert'!$P$9),'Data 1'!M2753,0)</f>
        <v>0</v>
      </c>
    </row>
    <row r="2754" spans="13:24">
      <c r="M2754">
        <f t="shared" si="266"/>
        <v>2751</v>
      </c>
      <c r="N2754">
        <f>MAX('World Hubbert'!$N$17*(1-(M2754/'World Hubbert'!$N$18))*M2754,0)</f>
        <v>0</v>
      </c>
      <c r="O2754">
        <f t="shared" si="264"/>
        <v>0</v>
      </c>
      <c r="P2754">
        <f t="shared" si="265"/>
        <v>2100.9710439404557</v>
      </c>
      <c r="Q2754">
        <f t="shared" si="263"/>
        <v>2100</v>
      </c>
      <c r="R2754" s="25">
        <f t="shared" si="267"/>
        <v>0</v>
      </c>
      <c r="S2754" s="25">
        <f t="shared" si="268"/>
        <v>0</v>
      </c>
      <c r="W2754">
        <f>IF(AND(P2754&gt;='World Hubbert'!$N$9,P2753&lt;'World Hubbert'!$N$9),'Data 1'!M2754,0)</f>
        <v>0</v>
      </c>
      <c r="X2754">
        <f>IF(AND(P2754&gt;='World Hubbert'!$P$9,P2753&lt;'World Hubbert'!$P$9),'Data 1'!M2754,0)</f>
        <v>0</v>
      </c>
    </row>
    <row r="2755" spans="13:24">
      <c r="M2755">
        <f t="shared" si="266"/>
        <v>2752</v>
      </c>
      <c r="N2755">
        <f>MAX('World Hubbert'!$N$17*(1-(M2755/'World Hubbert'!$N$18))*M2755,0)</f>
        <v>0</v>
      </c>
      <c r="O2755">
        <f t="shared" si="264"/>
        <v>0</v>
      </c>
      <c r="P2755">
        <f t="shared" si="265"/>
        <v>2100.9710439404557</v>
      </c>
      <c r="Q2755">
        <f t="shared" si="263"/>
        <v>2100</v>
      </c>
      <c r="R2755" s="25">
        <f t="shared" si="267"/>
        <v>0</v>
      </c>
      <c r="S2755" s="25">
        <f t="shared" si="268"/>
        <v>0</v>
      </c>
      <c r="W2755">
        <f>IF(AND(P2755&gt;='World Hubbert'!$N$9,P2754&lt;'World Hubbert'!$N$9),'Data 1'!M2755,0)</f>
        <v>0</v>
      </c>
      <c r="X2755">
        <f>IF(AND(P2755&gt;='World Hubbert'!$P$9,P2754&lt;'World Hubbert'!$P$9),'Data 1'!M2755,0)</f>
        <v>0</v>
      </c>
    </row>
    <row r="2756" spans="13:24">
      <c r="M2756">
        <f t="shared" si="266"/>
        <v>2753</v>
      </c>
      <c r="N2756">
        <f>MAX('World Hubbert'!$N$17*(1-(M2756/'World Hubbert'!$N$18))*M2756,0)</f>
        <v>0</v>
      </c>
      <c r="O2756">
        <f t="shared" si="264"/>
        <v>0</v>
      </c>
      <c r="P2756">
        <f t="shared" si="265"/>
        <v>2100.9710439404557</v>
      </c>
      <c r="Q2756">
        <f t="shared" si="263"/>
        <v>2100</v>
      </c>
      <c r="R2756" s="25">
        <f t="shared" si="267"/>
        <v>0</v>
      </c>
      <c r="S2756" s="25">
        <f t="shared" si="268"/>
        <v>0</v>
      </c>
      <c r="W2756">
        <f>IF(AND(P2756&gt;='World Hubbert'!$N$9,P2755&lt;'World Hubbert'!$N$9),'Data 1'!M2756,0)</f>
        <v>0</v>
      </c>
      <c r="X2756">
        <f>IF(AND(P2756&gt;='World Hubbert'!$P$9,P2755&lt;'World Hubbert'!$P$9),'Data 1'!M2756,0)</f>
        <v>0</v>
      </c>
    </row>
    <row r="2757" spans="13:24">
      <c r="M2757">
        <f t="shared" si="266"/>
        <v>2754</v>
      </c>
      <c r="N2757">
        <f>MAX('World Hubbert'!$N$17*(1-(M2757/'World Hubbert'!$N$18))*M2757,0)</f>
        <v>0</v>
      </c>
      <c r="O2757">
        <f t="shared" si="264"/>
        <v>0</v>
      </c>
      <c r="P2757">
        <f t="shared" si="265"/>
        <v>2100.9710439404557</v>
      </c>
      <c r="Q2757">
        <f t="shared" ref="Q2757:Q2820" si="269">INT(P2757)</f>
        <v>2100</v>
      </c>
      <c r="R2757" s="25">
        <f t="shared" si="267"/>
        <v>0</v>
      </c>
      <c r="S2757" s="25">
        <f t="shared" si="268"/>
        <v>0</v>
      </c>
      <c r="W2757">
        <f>IF(AND(P2757&gt;='World Hubbert'!$N$9,P2756&lt;'World Hubbert'!$N$9),'Data 1'!M2757,0)</f>
        <v>0</v>
      </c>
      <c r="X2757">
        <f>IF(AND(P2757&gt;='World Hubbert'!$P$9,P2756&lt;'World Hubbert'!$P$9),'Data 1'!M2757,0)</f>
        <v>0</v>
      </c>
    </row>
    <row r="2758" spans="13:24">
      <c r="M2758">
        <f t="shared" si="266"/>
        <v>2755</v>
      </c>
      <c r="N2758">
        <f>MAX('World Hubbert'!$N$17*(1-(M2758/'World Hubbert'!$N$18))*M2758,0)</f>
        <v>0</v>
      </c>
      <c r="O2758">
        <f t="shared" si="264"/>
        <v>0</v>
      </c>
      <c r="P2758">
        <f t="shared" si="265"/>
        <v>2100.9710439404557</v>
      </c>
      <c r="Q2758">
        <f t="shared" si="269"/>
        <v>2100</v>
      </c>
      <c r="R2758" s="25">
        <f t="shared" si="267"/>
        <v>0</v>
      </c>
      <c r="S2758" s="25">
        <f t="shared" si="268"/>
        <v>0</v>
      </c>
      <c r="W2758">
        <f>IF(AND(P2758&gt;='World Hubbert'!$N$9,P2757&lt;'World Hubbert'!$N$9),'Data 1'!M2758,0)</f>
        <v>0</v>
      </c>
      <c r="X2758">
        <f>IF(AND(P2758&gt;='World Hubbert'!$P$9,P2757&lt;'World Hubbert'!$P$9),'Data 1'!M2758,0)</f>
        <v>0</v>
      </c>
    </row>
    <row r="2759" spans="13:24">
      <c r="M2759">
        <f t="shared" si="266"/>
        <v>2756</v>
      </c>
      <c r="N2759">
        <f>MAX('World Hubbert'!$N$17*(1-(M2759/'World Hubbert'!$N$18))*M2759,0)</f>
        <v>0</v>
      </c>
      <c r="O2759">
        <f t="shared" si="264"/>
        <v>0</v>
      </c>
      <c r="P2759">
        <f t="shared" si="265"/>
        <v>2100.9710439404557</v>
      </c>
      <c r="Q2759">
        <f t="shared" si="269"/>
        <v>2100</v>
      </c>
      <c r="R2759" s="25">
        <f t="shared" si="267"/>
        <v>0</v>
      </c>
      <c r="S2759" s="25">
        <f t="shared" si="268"/>
        <v>0</v>
      </c>
      <c r="W2759">
        <f>IF(AND(P2759&gt;='World Hubbert'!$N$9,P2758&lt;'World Hubbert'!$N$9),'Data 1'!M2759,0)</f>
        <v>0</v>
      </c>
      <c r="X2759">
        <f>IF(AND(P2759&gt;='World Hubbert'!$P$9,P2758&lt;'World Hubbert'!$P$9),'Data 1'!M2759,0)</f>
        <v>0</v>
      </c>
    </row>
    <row r="2760" spans="13:24">
      <c r="M2760">
        <f t="shared" si="266"/>
        <v>2757</v>
      </c>
      <c r="N2760">
        <f>MAX('World Hubbert'!$N$17*(1-(M2760/'World Hubbert'!$N$18))*M2760,0)</f>
        <v>0</v>
      </c>
      <c r="O2760">
        <f t="shared" si="264"/>
        <v>0</v>
      </c>
      <c r="P2760">
        <f t="shared" si="265"/>
        <v>2100.9710439404557</v>
      </c>
      <c r="Q2760">
        <f t="shared" si="269"/>
        <v>2100</v>
      </c>
      <c r="R2760" s="25">
        <f t="shared" si="267"/>
        <v>0</v>
      </c>
      <c r="S2760" s="25">
        <f t="shared" si="268"/>
        <v>0</v>
      </c>
      <c r="W2760">
        <f>IF(AND(P2760&gt;='World Hubbert'!$N$9,P2759&lt;'World Hubbert'!$N$9),'Data 1'!M2760,0)</f>
        <v>0</v>
      </c>
      <c r="X2760">
        <f>IF(AND(P2760&gt;='World Hubbert'!$P$9,P2759&lt;'World Hubbert'!$P$9),'Data 1'!M2760,0)</f>
        <v>0</v>
      </c>
    </row>
    <row r="2761" spans="13:24">
      <c r="M2761">
        <f t="shared" si="266"/>
        <v>2758</v>
      </c>
      <c r="N2761">
        <f>MAX('World Hubbert'!$N$17*(1-(M2761/'World Hubbert'!$N$18))*M2761,0)</f>
        <v>0</v>
      </c>
      <c r="O2761">
        <f t="shared" si="264"/>
        <v>0</v>
      </c>
      <c r="P2761">
        <f t="shared" si="265"/>
        <v>2100.9710439404557</v>
      </c>
      <c r="Q2761">
        <f t="shared" si="269"/>
        <v>2100</v>
      </c>
      <c r="R2761" s="25">
        <f t="shared" si="267"/>
        <v>0</v>
      </c>
      <c r="S2761" s="25">
        <f t="shared" si="268"/>
        <v>0</v>
      </c>
      <c r="W2761">
        <f>IF(AND(P2761&gt;='World Hubbert'!$N$9,P2760&lt;'World Hubbert'!$N$9),'Data 1'!M2761,0)</f>
        <v>0</v>
      </c>
      <c r="X2761">
        <f>IF(AND(P2761&gt;='World Hubbert'!$P$9,P2760&lt;'World Hubbert'!$P$9),'Data 1'!M2761,0)</f>
        <v>0</v>
      </c>
    </row>
    <row r="2762" spans="13:24">
      <c r="M2762">
        <f t="shared" si="266"/>
        <v>2759</v>
      </c>
      <c r="N2762">
        <f>MAX('World Hubbert'!$N$17*(1-(M2762/'World Hubbert'!$N$18))*M2762,0)</f>
        <v>0</v>
      </c>
      <c r="O2762">
        <f t="shared" si="264"/>
        <v>0</v>
      </c>
      <c r="P2762">
        <f t="shared" si="265"/>
        <v>2100.9710439404557</v>
      </c>
      <c r="Q2762">
        <f t="shared" si="269"/>
        <v>2100</v>
      </c>
      <c r="R2762" s="25">
        <f t="shared" si="267"/>
        <v>0</v>
      </c>
      <c r="S2762" s="25">
        <f t="shared" si="268"/>
        <v>0</v>
      </c>
      <c r="W2762">
        <f>IF(AND(P2762&gt;='World Hubbert'!$N$9,P2761&lt;'World Hubbert'!$N$9),'Data 1'!M2762,0)</f>
        <v>0</v>
      </c>
      <c r="X2762">
        <f>IF(AND(P2762&gt;='World Hubbert'!$P$9,P2761&lt;'World Hubbert'!$P$9),'Data 1'!M2762,0)</f>
        <v>0</v>
      </c>
    </row>
    <row r="2763" spans="13:24">
      <c r="M2763">
        <f t="shared" si="266"/>
        <v>2760</v>
      </c>
      <c r="N2763">
        <f>MAX('World Hubbert'!$N$17*(1-(M2763/'World Hubbert'!$N$18))*M2763,0)</f>
        <v>0</v>
      </c>
      <c r="O2763">
        <f t="shared" si="264"/>
        <v>0</v>
      </c>
      <c r="P2763">
        <f t="shared" si="265"/>
        <v>2100.9710439404557</v>
      </c>
      <c r="Q2763">
        <f t="shared" si="269"/>
        <v>2100</v>
      </c>
      <c r="R2763" s="25">
        <f t="shared" si="267"/>
        <v>0</v>
      </c>
      <c r="S2763" s="25">
        <f t="shared" si="268"/>
        <v>0</v>
      </c>
      <c r="W2763">
        <f>IF(AND(P2763&gt;='World Hubbert'!$N$9,P2762&lt;'World Hubbert'!$N$9),'Data 1'!M2763,0)</f>
        <v>0</v>
      </c>
      <c r="X2763">
        <f>IF(AND(P2763&gt;='World Hubbert'!$P$9,P2762&lt;'World Hubbert'!$P$9),'Data 1'!M2763,0)</f>
        <v>0</v>
      </c>
    </row>
    <row r="2764" spans="13:24">
      <c r="M2764">
        <f t="shared" si="266"/>
        <v>2761</v>
      </c>
      <c r="N2764">
        <f>MAX('World Hubbert'!$N$17*(1-(M2764/'World Hubbert'!$N$18))*M2764,0)</f>
        <v>0</v>
      </c>
      <c r="O2764">
        <f t="shared" si="264"/>
        <v>0</v>
      </c>
      <c r="P2764">
        <f t="shared" si="265"/>
        <v>2100.9710439404557</v>
      </c>
      <c r="Q2764">
        <f t="shared" si="269"/>
        <v>2100</v>
      </c>
      <c r="R2764" s="25">
        <f t="shared" si="267"/>
        <v>0</v>
      </c>
      <c r="S2764" s="25">
        <f t="shared" si="268"/>
        <v>0</v>
      </c>
      <c r="W2764">
        <f>IF(AND(P2764&gt;='World Hubbert'!$N$9,P2763&lt;'World Hubbert'!$N$9),'Data 1'!M2764,0)</f>
        <v>0</v>
      </c>
      <c r="X2764">
        <f>IF(AND(P2764&gt;='World Hubbert'!$P$9,P2763&lt;'World Hubbert'!$P$9),'Data 1'!M2764,0)</f>
        <v>0</v>
      </c>
    </row>
    <row r="2765" spans="13:24">
      <c r="M2765">
        <f t="shared" si="266"/>
        <v>2762</v>
      </c>
      <c r="N2765">
        <f>MAX('World Hubbert'!$N$17*(1-(M2765/'World Hubbert'!$N$18))*M2765,0)</f>
        <v>0</v>
      </c>
      <c r="O2765">
        <f t="shared" si="264"/>
        <v>0</v>
      </c>
      <c r="P2765">
        <f t="shared" si="265"/>
        <v>2100.9710439404557</v>
      </c>
      <c r="Q2765">
        <f t="shared" si="269"/>
        <v>2100</v>
      </c>
      <c r="R2765" s="25">
        <f t="shared" si="267"/>
        <v>0</v>
      </c>
      <c r="S2765" s="25">
        <f t="shared" si="268"/>
        <v>0</v>
      </c>
      <c r="W2765">
        <f>IF(AND(P2765&gt;='World Hubbert'!$N$9,P2764&lt;'World Hubbert'!$N$9),'Data 1'!M2765,0)</f>
        <v>0</v>
      </c>
      <c r="X2765">
        <f>IF(AND(P2765&gt;='World Hubbert'!$P$9,P2764&lt;'World Hubbert'!$P$9),'Data 1'!M2765,0)</f>
        <v>0</v>
      </c>
    </row>
    <row r="2766" spans="13:24">
      <c r="M2766">
        <f t="shared" si="266"/>
        <v>2763</v>
      </c>
      <c r="N2766">
        <f>MAX('World Hubbert'!$N$17*(1-(M2766/'World Hubbert'!$N$18))*M2766,0)</f>
        <v>0</v>
      </c>
      <c r="O2766">
        <f t="shared" si="264"/>
        <v>0</v>
      </c>
      <c r="P2766">
        <f t="shared" si="265"/>
        <v>2100.9710439404557</v>
      </c>
      <c r="Q2766">
        <f t="shared" si="269"/>
        <v>2100</v>
      </c>
      <c r="R2766" s="25">
        <f t="shared" si="267"/>
        <v>0</v>
      </c>
      <c r="S2766" s="25">
        <f t="shared" si="268"/>
        <v>0</v>
      </c>
      <c r="W2766">
        <f>IF(AND(P2766&gt;='World Hubbert'!$N$9,P2765&lt;'World Hubbert'!$N$9),'Data 1'!M2766,0)</f>
        <v>0</v>
      </c>
      <c r="X2766">
        <f>IF(AND(P2766&gt;='World Hubbert'!$P$9,P2765&lt;'World Hubbert'!$P$9),'Data 1'!M2766,0)</f>
        <v>0</v>
      </c>
    </row>
    <row r="2767" spans="13:24">
      <c r="M2767">
        <f t="shared" si="266"/>
        <v>2764</v>
      </c>
      <c r="N2767">
        <f>MAX('World Hubbert'!$N$17*(1-(M2767/'World Hubbert'!$N$18))*M2767,0)</f>
        <v>0</v>
      </c>
      <c r="O2767">
        <f t="shared" si="264"/>
        <v>0</v>
      </c>
      <c r="P2767">
        <f t="shared" si="265"/>
        <v>2100.9710439404557</v>
      </c>
      <c r="Q2767">
        <f t="shared" si="269"/>
        <v>2100</v>
      </c>
      <c r="R2767" s="25">
        <f t="shared" si="267"/>
        <v>0</v>
      </c>
      <c r="S2767" s="25">
        <f t="shared" si="268"/>
        <v>0</v>
      </c>
      <c r="W2767">
        <f>IF(AND(P2767&gt;='World Hubbert'!$N$9,P2766&lt;'World Hubbert'!$N$9),'Data 1'!M2767,0)</f>
        <v>0</v>
      </c>
      <c r="X2767">
        <f>IF(AND(P2767&gt;='World Hubbert'!$P$9,P2766&lt;'World Hubbert'!$P$9),'Data 1'!M2767,0)</f>
        <v>0</v>
      </c>
    </row>
    <row r="2768" spans="13:24">
      <c r="M2768">
        <f t="shared" si="266"/>
        <v>2765</v>
      </c>
      <c r="N2768">
        <f>MAX('World Hubbert'!$N$17*(1-(M2768/'World Hubbert'!$N$18))*M2768,0)</f>
        <v>0</v>
      </c>
      <c r="O2768">
        <f t="shared" si="264"/>
        <v>0</v>
      </c>
      <c r="P2768">
        <f t="shared" si="265"/>
        <v>2100.9710439404557</v>
      </c>
      <c r="Q2768">
        <f t="shared" si="269"/>
        <v>2100</v>
      </c>
      <c r="R2768" s="25">
        <f t="shared" si="267"/>
        <v>0</v>
      </c>
      <c r="S2768" s="25">
        <f t="shared" si="268"/>
        <v>0</v>
      </c>
      <c r="W2768">
        <f>IF(AND(P2768&gt;='World Hubbert'!$N$9,P2767&lt;'World Hubbert'!$N$9),'Data 1'!M2768,0)</f>
        <v>0</v>
      </c>
      <c r="X2768">
        <f>IF(AND(P2768&gt;='World Hubbert'!$P$9,P2767&lt;'World Hubbert'!$P$9),'Data 1'!M2768,0)</f>
        <v>0</v>
      </c>
    </row>
    <row r="2769" spans="13:24">
      <c r="M2769">
        <f t="shared" si="266"/>
        <v>2766</v>
      </c>
      <c r="N2769">
        <f>MAX('World Hubbert'!$N$17*(1-(M2769/'World Hubbert'!$N$18))*M2769,0)</f>
        <v>0</v>
      </c>
      <c r="O2769">
        <f t="shared" si="264"/>
        <v>0</v>
      </c>
      <c r="P2769">
        <f t="shared" si="265"/>
        <v>2100.9710439404557</v>
      </c>
      <c r="Q2769">
        <f t="shared" si="269"/>
        <v>2100</v>
      </c>
      <c r="R2769" s="25">
        <f t="shared" si="267"/>
        <v>0</v>
      </c>
      <c r="S2769" s="25">
        <f t="shared" si="268"/>
        <v>0</v>
      </c>
      <c r="W2769">
        <f>IF(AND(P2769&gt;='World Hubbert'!$N$9,P2768&lt;'World Hubbert'!$N$9),'Data 1'!M2769,0)</f>
        <v>0</v>
      </c>
      <c r="X2769">
        <f>IF(AND(P2769&gt;='World Hubbert'!$P$9,P2768&lt;'World Hubbert'!$P$9),'Data 1'!M2769,0)</f>
        <v>0</v>
      </c>
    </row>
    <row r="2770" spans="13:24">
      <c r="M2770">
        <f t="shared" si="266"/>
        <v>2767</v>
      </c>
      <c r="N2770">
        <f>MAX('World Hubbert'!$N$17*(1-(M2770/'World Hubbert'!$N$18))*M2770,0)</f>
        <v>0</v>
      </c>
      <c r="O2770">
        <f t="shared" si="264"/>
        <v>0</v>
      </c>
      <c r="P2770">
        <f t="shared" si="265"/>
        <v>2100.9710439404557</v>
      </c>
      <c r="Q2770">
        <f t="shared" si="269"/>
        <v>2100</v>
      </c>
      <c r="R2770" s="25">
        <f t="shared" si="267"/>
        <v>0</v>
      </c>
      <c r="S2770" s="25">
        <f t="shared" si="268"/>
        <v>0</v>
      </c>
      <c r="W2770">
        <f>IF(AND(P2770&gt;='World Hubbert'!$N$9,P2769&lt;'World Hubbert'!$N$9),'Data 1'!M2770,0)</f>
        <v>0</v>
      </c>
      <c r="X2770">
        <f>IF(AND(P2770&gt;='World Hubbert'!$P$9,P2769&lt;'World Hubbert'!$P$9),'Data 1'!M2770,0)</f>
        <v>0</v>
      </c>
    </row>
    <row r="2771" spans="13:24">
      <c r="M2771">
        <f t="shared" si="266"/>
        <v>2768</v>
      </c>
      <c r="N2771">
        <f>MAX('World Hubbert'!$N$17*(1-(M2771/'World Hubbert'!$N$18))*M2771,0)</f>
        <v>0</v>
      </c>
      <c r="O2771">
        <f t="shared" si="264"/>
        <v>0</v>
      </c>
      <c r="P2771">
        <f t="shared" si="265"/>
        <v>2100.9710439404557</v>
      </c>
      <c r="Q2771">
        <f t="shared" si="269"/>
        <v>2100</v>
      </c>
      <c r="R2771" s="25">
        <f t="shared" si="267"/>
        <v>0</v>
      </c>
      <c r="S2771" s="25">
        <f t="shared" si="268"/>
        <v>0</v>
      </c>
      <c r="W2771">
        <f>IF(AND(P2771&gt;='World Hubbert'!$N$9,P2770&lt;'World Hubbert'!$N$9),'Data 1'!M2771,0)</f>
        <v>0</v>
      </c>
      <c r="X2771">
        <f>IF(AND(P2771&gt;='World Hubbert'!$P$9,P2770&lt;'World Hubbert'!$P$9),'Data 1'!M2771,0)</f>
        <v>0</v>
      </c>
    </row>
    <row r="2772" spans="13:24">
      <c r="M2772">
        <f t="shared" si="266"/>
        <v>2769</v>
      </c>
      <c r="N2772">
        <f>MAX('World Hubbert'!$N$17*(1-(M2772/'World Hubbert'!$N$18))*M2772,0)</f>
        <v>0</v>
      </c>
      <c r="O2772">
        <f t="shared" si="264"/>
        <v>0</v>
      </c>
      <c r="P2772">
        <f t="shared" si="265"/>
        <v>2100.9710439404557</v>
      </c>
      <c r="Q2772">
        <f t="shared" si="269"/>
        <v>2100</v>
      </c>
      <c r="R2772" s="25">
        <f t="shared" si="267"/>
        <v>0</v>
      </c>
      <c r="S2772" s="25">
        <f t="shared" si="268"/>
        <v>0</v>
      </c>
      <c r="W2772">
        <f>IF(AND(P2772&gt;='World Hubbert'!$N$9,P2771&lt;'World Hubbert'!$N$9),'Data 1'!M2772,0)</f>
        <v>0</v>
      </c>
      <c r="X2772">
        <f>IF(AND(P2772&gt;='World Hubbert'!$P$9,P2771&lt;'World Hubbert'!$P$9),'Data 1'!M2772,0)</f>
        <v>0</v>
      </c>
    </row>
    <row r="2773" spans="13:24">
      <c r="M2773">
        <f t="shared" si="266"/>
        <v>2770</v>
      </c>
      <c r="N2773">
        <f>MAX('World Hubbert'!$N$17*(1-(M2773/'World Hubbert'!$N$18))*M2773,0)</f>
        <v>0</v>
      </c>
      <c r="O2773">
        <f t="shared" ref="O2773:O2836" si="270">IF(N2773&gt;0,1/N2773,0)</f>
        <v>0</v>
      </c>
      <c r="P2773">
        <f t="shared" ref="P2773:P2836" si="271">P2772+O2773</f>
        <v>2100.9710439404557</v>
      </c>
      <c r="Q2773">
        <f t="shared" si="269"/>
        <v>2100</v>
      </c>
      <c r="R2773" s="25">
        <f t="shared" si="267"/>
        <v>0</v>
      </c>
      <c r="S2773" s="25">
        <f t="shared" si="268"/>
        <v>0</v>
      </c>
      <c r="W2773">
        <f>IF(AND(P2773&gt;='World Hubbert'!$N$9,P2772&lt;'World Hubbert'!$N$9),'Data 1'!M2773,0)</f>
        <v>0</v>
      </c>
      <c r="X2773">
        <f>IF(AND(P2773&gt;='World Hubbert'!$P$9,P2772&lt;'World Hubbert'!$P$9),'Data 1'!M2773,0)</f>
        <v>0</v>
      </c>
    </row>
    <row r="2774" spans="13:24">
      <c r="M2774">
        <f t="shared" si="266"/>
        <v>2771</v>
      </c>
      <c r="N2774">
        <f>MAX('World Hubbert'!$N$17*(1-(M2774/'World Hubbert'!$N$18))*M2774,0)</f>
        <v>0</v>
      </c>
      <c r="O2774">
        <f t="shared" si="270"/>
        <v>0</v>
      </c>
      <c r="P2774">
        <f t="shared" si="271"/>
        <v>2100.9710439404557</v>
      </c>
      <c r="Q2774">
        <f t="shared" si="269"/>
        <v>2100</v>
      </c>
      <c r="R2774" s="25">
        <f t="shared" si="267"/>
        <v>0</v>
      </c>
      <c r="S2774" s="25">
        <f t="shared" si="268"/>
        <v>0</v>
      </c>
      <c r="W2774">
        <f>IF(AND(P2774&gt;='World Hubbert'!$N$9,P2773&lt;'World Hubbert'!$N$9),'Data 1'!M2774,0)</f>
        <v>0</v>
      </c>
      <c r="X2774">
        <f>IF(AND(P2774&gt;='World Hubbert'!$P$9,P2773&lt;'World Hubbert'!$P$9),'Data 1'!M2774,0)</f>
        <v>0</v>
      </c>
    </row>
    <row r="2775" spans="13:24">
      <c r="M2775">
        <f t="shared" si="266"/>
        <v>2772</v>
      </c>
      <c r="N2775">
        <f>MAX('World Hubbert'!$N$17*(1-(M2775/'World Hubbert'!$N$18))*M2775,0)</f>
        <v>0</v>
      </c>
      <c r="O2775">
        <f t="shared" si="270"/>
        <v>0</v>
      </c>
      <c r="P2775">
        <f t="shared" si="271"/>
        <v>2100.9710439404557</v>
      </c>
      <c r="Q2775">
        <f t="shared" si="269"/>
        <v>2100</v>
      </c>
      <c r="R2775" s="25">
        <f t="shared" si="267"/>
        <v>0</v>
      </c>
      <c r="S2775" s="25">
        <f t="shared" si="268"/>
        <v>0</v>
      </c>
      <c r="W2775">
        <f>IF(AND(P2775&gt;='World Hubbert'!$N$9,P2774&lt;'World Hubbert'!$N$9),'Data 1'!M2775,0)</f>
        <v>0</v>
      </c>
      <c r="X2775">
        <f>IF(AND(P2775&gt;='World Hubbert'!$P$9,P2774&lt;'World Hubbert'!$P$9),'Data 1'!M2775,0)</f>
        <v>0</v>
      </c>
    </row>
    <row r="2776" spans="13:24">
      <c r="M2776">
        <f t="shared" si="266"/>
        <v>2773</v>
      </c>
      <c r="N2776">
        <f>MAX('World Hubbert'!$N$17*(1-(M2776/'World Hubbert'!$N$18))*M2776,0)</f>
        <v>0</v>
      </c>
      <c r="O2776">
        <f t="shared" si="270"/>
        <v>0</v>
      </c>
      <c r="P2776">
        <f t="shared" si="271"/>
        <v>2100.9710439404557</v>
      </c>
      <c r="Q2776">
        <f t="shared" si="269"/>
        <v>2100</v>
      </c>
      <c r="R2776" s="25">
        <f t="shared" si="267"/>
        <v>0</v>
      </c>
      <c r="S2776" s="25">
        <f t="shared" si="268"/>
        <v>0</v>
      </c>
      <c r="W2776">
        <f>IF(AND(P2776&gt;='World Hubbert'!$N$9,P2775&lt;'World Hubbert'!$N$9),'Data 1'!M2776,0)</f>
        <v>0</v>
      </c>
      <c r="X2776">
        <f>IF(AND(P2776&gt;='World Hubbert'!$P$9,P2775&lt;'World Hubbert'!$P$9),'Data 1'!M2776,0)</f>
        <v>0</v>
      </c>
    </row>
    <row r="2777" spans="13:24">
      <c r="M2777">
        <f t="shared" si="266"/>
        <v>2774</v>
      </c>
      <c r="N2777">
        <f>MAX('World Hubbert'!$N$17*(1-(M2777/'World Hubbert'!$N$18))*M2777,0)</f>
        <v>0</v>
      </c>
      <c r="O2777">
        <f t="shared" si="270"/>
        <v>0</v>
      </c>
      <c r="P2777">
        <f t="shared" si="271"/>
        <v>2100.9710439404557</v>
      </c>
      <c r="Q2777">
        <f t="shared" si="269"/>
        <v>2100</v>
      </c>
      <c r="R2777" s="25">
        <f t="shared" si="267"/>
        <v>0</v>
      </c>
      <c r="S2777" s="25">
        <f t="shared" si="268"/>
        <v>0</v>
      </c>
      <c r="W2777">
        <f>IF(AND(P2777&gt;='World Hubbert'!$N$9,P2776&lt;'World Hubbert'!$N$9),'Data 1'!M2777,0)</f>
        <v>0</v>
      </c>
      <c r="X2777">
        <f>IF(AND(P2777&gt;='World Hubbert'!$P$9,P2776&lt;'World Hubbert'!$P$9),'Data 1'!M2777,0)</f>
        <v>0</v>
      </c>
    </row>
    <row r="2778" spans="13:24">
      <c r="M2778">
        <f t="shared" si="266"/>
        <v>2775</v>
      </c>
      <c r="N2778">
        <f>MAX('World Hubbert'!$N$17*(1-(M2778/'World Hubbert'!$N$18))*M2778,0)</f>
        <v>0</v>
      </c>
      <c r="O2778">
        <f t="shared" si="270"/>
        <v>0</v>
      </c>
      <c r="P2778">
        <f t="shared" si="271"/>
        <v>2100.9710439404557</v>
      </c>
      <c r="Q2778">
        <f t="shared" si="269"/>
        <v>2100</v>
      </c>
      <c r="R2778" s="25">
        <f t="shared" si="267"/>
        <v>0</v>
      </c>
      <c r="S2778" s="25">
        <f t="shared" si="268"/>
        <v>0</v>
      </c>
      <c r="W2778">
        <f>IF(AND(P2778&gt;='World Hubbert'!$N$9,P2777&lt;'World Hubbert'!$N$9),'Data 1'!M2778,0)</f>
        <v>0</v>
      </c>
      <c r="X2778">
        <f>IF(AND(P2778&gt;='World Hubbert'!$P$9,P2777&lt;'World Hubbert'!$P$9),'Data 1'!M2778,0)</f>
        <v>0</v>
      </c>
    </row>
    <row r="2779" spans="13:24">
      <c r="M2779">
        <f t="shared" si="266"/>
        <v>2776</v>
      </c>
      <c r="N2779">
        <f>MAX('World Hubbert'!$N$17*(1-(M2779/'World Hubbert'!$N$18))*M2779,0)</f>
        <v>0</v>
      </c>
      <c r="O2779">
        <f t="shared" si="270"/>
        <v>0</v>
      </c>
      <c r="P2779">
        <f t="shared" si="271"/>
        <v>2100.9710439404557</v>
      </c>
      <c r="Q2779">
        <f t="shared" si="269"/>
        <v>2100</v>
      </c>
      <c r="R2779" s="25">
        <f t="shared" si="267"/>
        <v>0</v>
      </c>
      <c r="S2779" s="25">
        <f t="shared" si="268"/>
        <v>0</v>
      </c>
      <c r="W2779">
        <f>IF(AND(P2779&gt;='World Hubbert'!$N$9,P2778&lt;'World Hubbert'!$N$9),'Data 1'!M2779,0)</f>
        <v>0</v>
      </c>
      <c r="X2779">
        <f>IF(AND(P2779&gt;='World Hubbert'!$P$9,P2778&lt;'World Hubbert'!$P$9),'Data 1'!M2779,0)</f>
        <v>0</v>
      </c>
    </row>
    <row r="2780" spans="13:24">
      <c r="M2780">
        <f t="shared" si="266"/>
        <v>2777</v>
      </c>
      <c r="N2780">
        <f>MAX('World Hubbert'!$N$17*(1-(M2780/'World Hubbert'!$N$18))*M2780,0)</f>
        <v>0</v>
      </c>
      <c r="O2780">
        <f t="shared" si="270"/>
        <v>0</v>
      </c>
      <c r="P2780">
        <f t="shared" si="271"/>
        <v>2100.9710439404557</v>
      </c>
      <c r="Q2780">
        <f t="shared" si="269"/>
        <v>2100</v>
      </c>
      <c r="R2780" s="25">
        <f t="shared" si="267"/>
        <v>0</v>
      </c>
      <c r="S2780" s="25">
        <f t="shared" si="268"/>
        <v>0</v>
      </c>
      <c r="W2780">
        <f>IF(AND(P2780&gt;='World Hubbert'!$N$9,P2779&lt;'World Hubbert'!$N$9),'Data 1'!M2780,0)</f>
        <v>0</v>
      </c>
      <c r="X2780">
        <f>IF(AND(P2780&gt;='World Hubbert'!$P$9,P2779&lt;'World Hubbert'!$P$9),'Data 1'!M2780,0)</f>
        <v>0</v>
      </c>
    </row>
    <row r="2781" spans="13:24">
      <c r="M2781">
        <f t="shared" si="266"/>
        <v>2778</v>
      </c>
      <c r="N2781">
        <f>MAX('World Hubbert'!$N$17*(1-(M2781/'World Hubbert'!$N$18))*M2781,0)</f>
        <v>0</v>
      </c>
      <c r="O2781">
        <f t="shared" si="270"/>
        <v>0</v>
      </c>
      <c r="P2781">
        <f t="shared" si="271"/>
        <v>2100.9710439404557</v>
      </c>
      <c r="Q2781">
        <f t="shared" si="269"/>
        <v>2100</v>
      </c>
      <c r="R2781" s="25">
        <f t="shared" si="267"/>
        <v>0</v>
      </c>
      <c r="S2781" s="25">
        <f t="shared" si="268"/>
        <v>0</v>
      </c>
      <c r="W2781">
        <f>IF(AND(P2781&gt;='World Hubbert'!$N$9,P2780&lt;'World Hubbert'!$N$9),'Data 1'!M2781,0)</f>
        <v>0</v>
      </c>
      <c r="X2781">
        <f>IF(AND(P2781&gt;='World Hubbert'!$P$9,P2780&lt;'World Hubbert'!$P$9),'Data 1'!M2781,0)</f>
        <v>0</v>
      </c>
    </row>
    <row r="2782" spans="13:24">
      <c r="M2782">
        <f t="shared" si="266"/>
        <v>2779</v>
      </c>
      <c r="N2782">
        <f>MAX('World Hubbert'!$N$17*(1-(M2782/'World Hubbert'!$N$18))*M2782,0)</f>
        <v>0</v>
      </c>
      <c r="O2782">
        <f t="shared" si="270"/>
        <v>0</v>
      </c>
      <c r="P2782">
        <f t="shared" si="271"/>
        <v>2100.9710439404557</v>
      </c>
      <c r="Q2782">
        <f t="shared" si="269"/>
        <v>2100</v>
      </c>
      <c r="R2782" s="25">
        <f t="shared" si="267"/>
        <v>0</v>
      </c>
      <c r="S2782" s="25">
        <f t="shared" si="268"/>
        <v>0</v>
      </c>
      <c r="W2782">
        <f>IF(AND(P2782&gt;='World Hubbert'!$N$9,P2781&lt;'World Hubbert'!$N$9),'Data 1'!M2782,0)</f>
        <v>0</v>
      </c>
      <c r="X2782">
        <f>IF(AND(P2782&gt;='World Hubbert'!$P$9,P2781&lt;'World Hubbert'!$P$9),'Data 1'!M2782,0)</f>
        <v>0</v>
      </c>
    </row>
    <row r="2783" spans="13:24">
      <c r="M2783">
        <f t="shared" si="266"/>
        <v>2780</v>
      </c>
      <c r="N2783">
        <f>MAX('World Hubbert'!$N$17*(1-(M2783/'World Hubbert'!$N$18))*M2783,0)</f>
        <v>0</v>
      </c>
      <c r="O2783">
        <f t="shared" si="270"/>
        <v>0</v>
      </c>
      <c r="P2783">
        <f t="shared" si="271"/>
        <v>2100.9710439404557</v>
      </c>
      <c r="Q2783">
        <f t="shared" si="269"/>
        <v>2100</v>
      </c>
      <c r="R2783" s="25">
        <f t="shared" si="267"/>
        <v>0</v>
      </c>
      <c r="S2783" s="25">
        <f t="shared" si="268"/>
        <v>0</v>
      </c>
      <c r="W2783">
        <f>IF(AND(P2783&gt;='World Hubbert'!$N$9,P2782&lt;'World Hubbert'!$N$9),'Data 1'!M2783,0)</f>
        <v>0</v>
      </c>
      <c r="X2783">
        <f>IF(AND(P2783&gt;='World Hubbert'!$P$9,P2782&lt;'World Hubbert'!$P$9),'Data 1'!M2783,0)</f>
        <v>0</v>
      </c>
    </row>
    <row r="2784" spans="13:24">
      <c r="M2784">
        <f t="shared" si="266"/>
        <v>2781</v>
      </c>
      <c r="N2784">
        <f>MAX('World Hubbert'!$N$17*(1-(M2784/'World Hubbert'!$N$18))*M2784,0)</f>
        <v>0</v>
      </c>
      <c r="O2784">
        <f t="shared" si="270"/>
        <v>0</v>
      </c>
      <c r="P2784">
        <f t="shared" si="271"/>
        <v>2100.9710439404557</v>
      </c>
      <c r="Q2784">
        <f t="shared" si="269"/>
        <v>2100</v>
      </c>
      <c r="R2784" s="25">
        <f t="shared" si="267"/>
        <v>0</v>
      </c>
      <c r="S2784" s="25">
        <f t="shared" si="268"/>
        <v>0</v>
      </c>
      <c r="W2784">
        <f>IF(AND(P2784&gt;='World Hubbert'!$N$9,P2783&lt;'World Hubbert'!$N$9),'Data 1'!M2784,0)</f>
        <v>0</v>
      </c>
      <c r="X2784">
        <f>IF(AND(P2784&gt;='World Hubbert'!$P$9,P2783&lt;'World Hubbert'!$P$9),'Data 1'!M2784,0)</f>
        <v>0</v>
      </c>
    </row>
    <row r="2785" spans="13:24">
      <c r="M2785">
        <f t="shared" si="266"/>
        <v>2782</v>
      </c>
      <c r="N2785">
        <f>MAX('World Hubbert'!$N$17*(1-(M2785/'World Hubbert'!$N$18))*M2785,0)</f>
        <v>0</v>
      </c>
      <c r="O2785">
        <f t="shared" si="270"/>
        <v>0</v>
      </c>
      <c r="P2785">
        <f t="shared" si="271"/>
        <v>2100.9710439404557</v>
      </c>
      <c r="Q2785">
        <f t="shared" si="269"/>
        <v>2100</v>
      </c>
      <c r="R2785" s="25">
        <f t="shared" si="267"/>
        <v>0</v>
      </c>
      <c r="S2785" s="25">
        <f t="shared" si="268"/>
        <v>0</v>
      </c>
      <c r="W2785">
        <f>IF(AND(P2785&gt;='World Hubbert'!$N$9,P2784&lt;'World Hubbert'!$N$9),'Data 1'!M2785,0)</f>
        <v>0</v>
      </c>
      <c r="X2785">
        <f>IF(AND(P2785&gt;='World Hubbert'!$P$9,P2784&lt;'World Hubbert'!$P$9),'Data 1'!M2785,0)</f>
        <v>0</v>
      </c>
    </row>
    <row r="2786" spans="13:24">
      <c r="M2786">
        <f t="shared" si="266"/>
        <v>2783</v>
      </c>
      <c r="N2786">
        <f>MAX('World Hubbert'!$N$17*(1-(M2786/'World Hubbert'!$N$18))*M2786,0)</f>
        <v>0</v>
      </c>
      <c r="O2786">
        <f t="shared" si="270"/>
        <v>0</v>
      </c>
      <c r="P2786">
        <f t="shared" si="271"/>
        <v>2100.9710439404557</v>
      </c>
      <c r="Q2786">
        <f t="shared" si="269"/>
        <v>2100</v>
      </c>
      <c r="R2786" s="25">
        <f t="shared" si="267"/>
        <v>0</v>
      </c>
      <c r="S2786" s="25">
        <f t="shared" si="268"/>
        <v>0</v>
      </c>
      <c r="W2786">
        <f>IF(AND(P2786&gt;='World Hubbert'!$N$9,P2785&lt;'World Hubbert'!$N$9),'Data 1'!M2786,0)</f>
        <v>0</v>
      </c>
      <c r="X2786">
        <f>IF(AND(P2786&gt;='World Hubbert'!$P$9,P2785&lt;'World Hubbert'!$P$9),'Data 1'!M2786,0)</f>
        <v>0</v>
      </c>
    </row>
    <row r="2787" spans="13:24">
      <c r="M2787">
        <f t="shared" si="266"/>
        <v>2784</v>
      </c>
      <c r="N2787">
        <f>MAX('World Hubbert'!$N$17*(1-(M2787/'World Hubbert'!$N$18))*M2787,0)</f>
        <v>0</v>
      </c>
      <c r="O2787">
        <f t="shared" si="270"/>
        <v>0</v>
      </c>
      <c r="P2787">
        <f t="shared" si="271"/>
        <v>2100.9710439404557</v>
      </c>
      <c r="Q2787">
        <f t="shared" si="269"/>
        <v>2100</v>
      </c>
      <c r="R2787" s="25">
        <f t="shared" si="267"/>
        <v>0</v>
      </c>
      <c r="S2787" s="25">
        <f t="shared" si="268"/>
        <v>0</v>
      </c>
      <c r="W2787">
        <f>IF(AND(P2787&gt;='World Hubbert'!$N$9,P2786&lt;'World Hubbert'!$N$9),'Data 1'!M2787,0)</f>
        <v>0</v>
      </c>
      <c r="X2787">
        <f>IF(AND(P2787&gt;='World Hubbert'!$P$9,P2786&lt;'World Hubbert'!$P$9),'Data 1'!M2787,0)</f>
        <v>0</v>
      </c>
    </row>
    <row r="2788" spans="13:24">
      <c r="M2788">
        <f t="shared" si="266"/>
        <v>2785</v>
      </c>
      <c r="N2788">
        <f>MAX('World Hubbert'!$N$17*(1-(M2788/'World Hubbert'!$N$18))*M2788,0)</f>
        <v>0</v>
      </c>
      <c r="O2788">
        <f t="shared" si="270"/>
        <v>0</v>
      </c>
      <c r="P2788">
        <f t="shared" si="271"/>
        <v>2100.9710439404557</v>
      </c>
      <c r="Q2788">
        <f t="shared" si="269"/>
        <v>2100</v>
      </c>
      <c r="R2788" s="25">
        <f t="shared" si="267"/>
        <v>0</v>
      </c>
      <c r="S2788" s="25">
        <f t="shared" si="268"/>
        <v>0</v>
      </c>
      <c r="W2788">
        <f>IF(AND(P2788&gt;='World Hubbert'!$N$9,P2787&lt;'World Hubbert'!$N$9),'Data 1'!M2788,0)</f>
        <v>0</v>
      </c>
      <c r="X2788">
        <f>IF(AND(P2788&gt;='World Hubbert'!$P$9,P2787&lt;'World Hubbert'!$P$9),'Data 1'!M2788,0)</f>
        <v>0</v>
      </c>
    </row>
    <row r="2789" spans="13:24">
      <c r="M2789">
        <f t="shared" si="266"/>
        <v>2786</v>
      </c>
      <c r="N2789">
        <f>MAX('World Hubbert'!$N$17*(1-(M2789/'World Hubbert'!$N$18))*M2789,0)</f>
        <v>0</v>
      </c>
      <c r="O2789">
        <f t="shared" si="270"/>
        <v>0</v>
      </c>
      <c r="P2789">
        <f t="shared" si="271"/>
        <v>2100.9710439404557</v>
      </c>
      <c r="Q2789">
        <f t="shared" si="269"/>
        <v>2100</v>
      </c>
      <c r="R2789" s="25">
        <f t="shared" si="267"/>
        <v>0</v>
      </c>
      <c r="S2789" s="25">
        <f t="shared" si="268"/>
        <v>0</v>
      </c>
      <c r="W2789">
        <f>IF(AND(P2789&gt;='World Hubbert'!$N$9,P2788&lt;'World Hubbert'!$N$9),'Data 1'!M2789,0)</f>
        <v>0</v>
      </c>
      <c r="X2789">
        <f>IF(AND(P2789&gt;='World Hubbert'!$P$9,P2788&lt;'World Hubbert'!$P$9),'Data 1'!M2789,0)</f>
        <v>0</v>
      </c>
    </row>
    <row r="2790" spans="13:24">
      <c r="M2790">
        <f t="shared" si="266"/>
        <v>2787</v>
      </c>
      <c r="N2790">
        <f>MAX('World Hubbert'!$N$17*(1-(M2790/'World Hubbert'!$N$18))*M2790,0)</f>
        <v>0</v>
      </c>
      <c r="O2790">
        <f t="shared" si="270"/>
        <v>0</v>
      </c>
      <c r="P2790">
        <f t="shared" si="271"/>
        <v>2100.9710439404557</v>
      </c>
      <c r="Q2790">
        <f t="shared" si="269"/>
        <v>2100</v>
      </c>
      <c r="R2790" s="25">
        <f t="shared" si="267"/>
        <v>0</v>
      </c>
      <c r="S2790" s="25">
        <f t="shared" si="268"/>
        <v>0</v>
      </c>
      <c r="W2790">
        <f>IF(AND(P2790&gt;='World Hubbert'!$N$9,P2789&lt;'World Hubbert'!$N$9),'Data 1'!M2790,0)</f>
        <v>0</v>
      </c>
      <c r="X2790">
        <f>IF(AND(P2790&gt;='World Hubbert'!$P$9,P2789&lt;'World Hubbert'!$P$9),'Data 1'!M2790,0)</f>
        <v>0</v>
      </c>
    </row>
    <row r="2791" spans="13:24">
      <c r="M2791">
        <f t="shared" si="266"/>
        <v>2788</v>
      </c>
      <c r="N2791">
        <f>MAX('World Hubbert'!$N$17*(1-(M2791/'World Hubbert'!$N$18))*M2791,0)</f>
        <v>0</v>
      </c>
      <c r="O2791">
        <f t="shared" si="270"/>
        <v>0</v>
      </c>
      <c r="P2791">
        <f t="shared" si="271"/>
        <v>2100.9710439404557</v>
      </c>
      <c r="Q2791">
        <f t="shared" si="269"/>
        <v>2100</v>
      </c>
      <c r="R2791" s="25">
        <f t="shared" si="267"/>
        <v>0</v>
      </c>
      <c r="S2791" s="25">
        <f t="shared" si="268"/>
        <v>0</v>
      </c>
      <c r="W2791">
        <f>IF(AND(P2791&gt;='World Hubbert'!$N$9,P2790&lt;'World Hubbert'!$N$9),'Data 1'!M2791,0)</f>
        <v>0</v>
      </c>
      <c r="X2791">
        <f>IF(AND(P2791&gt;='World Hubbert'!$P$9,P2790&lt;'World Hubbert'!$P$9),'Data 1'!M2791,0)</f>
        <v>0</v>
      </c>
    </row>
    <row r="2792" spans="13:24">
      <c r="M2792">
        <f t="shared" si="266"/>
        <v>2789</v>
      </c>
      <c r="N2792">
        <f>MAX('World Hubbert'!$N$17*(1-(M2792/'World Hubbert'!$N$18))*M2792,0)</f>
        <v>0</v>
      </c>
      <c r="O2792">
        <f t="shared" si="270"/>
        <v>0</v>
      </c>
      <c r="P2792">
        <f t="shared" si="271"/>
        <v>2100.9710439404557</v>
      </c>
      <c r="Q2792">
        <f t="shared" si="269"/>
        <v>2100</v>
      </c>
      <c r="R2792" s="25">
        <f t="shared" si="267"/>
        <v>0</v>
      </c>
      <c r="S2792" s="25">
        <f t="shared" si="268"/>
        <v>0</v>
      </c>
      <c r="W2792">
        <f>IF(AND(P2792&gt;='World Hubbert'!$N$9,P2791&lt;'World Hubbert'!$N$9),'Data 1'!M2792,0)</f>
        <v>0</v>
      </c>
      <c r="X2792">
        <f>IF(AND(P2792&gt;='World Hubbert'!$P$9,P2791&lt;'World Hubbert'!$P$9),'Data 1'!M2792,0)</f>
        <v>0</v>
      </c>
    </row>
    <row r="2793" spans="13:24">
      <c r="M2793">
        <f t="shared" si="266"/>
        <v>2790</v>
      </c>
      <c r="N2793">
        <f>MAX('World Hubbert'!$N$17*(1-(M2793/'World Hubbert'!$N$18))*M2793,0)</f>
        <v>0</v>
      </c>
      <c r="O2793">
        <f t="shared" si="270"/>
        <v>0</v>
      </c>
      <c r="P2793">
        <f t="shared" si="271"/>
        <v>2100.9710439404557</v>
      </c>
      <c r="Q2793">
        <f t="shared" si="269"/>
        <v>2100</v>
      </c>
      <c r="R2793" s="25">
        <f t="shared" si="267"/>
        <v>0</v>
      </c>
      <c r="S2793" s="25">
        <f t="shared" si="268"/>
        <v>0</v>
      </c>
      <c r="W2793">
        <f>IF(AND(P2793&gt;='World Hubbert'!$N$9,P2792&lt;'World Hubbert'!$N$9),'Data 1'!M2793,0)</f>
        <v>0</v>
      </c>
      <c r="X2793">
        <f>IF(AND(P2793&gt;='World Hubbert'!$P$9,P2792&lt;'World Hubbert'!$P$9),'Data 1'!M2793,0)</f>
        <v>0</v>
      </c>
    </row>
    <row r="2794" spans="13:24">
      <c r="M2794">
        <f t="shared" si="266"/>
        <v>2791</v>
      </c>
      <c r="N2794">
        <f>MAX('World Hubbert'!$N$17*(1-(M2794/'World Hubbert'!$N$18))*M2794,0)</f>
        <v>0</v>
      </c>
      <c r="O2794">
        <f t="shared" si="270"/>
        <v>0</v>
      </c>
      <c r="P2794">
        <f t="shared" si="271"/>
        <v>2100.9710439404557</v>
      </c>
      <c r="Q2794">
        <f t="shared" si="269"/>
        <v>2100</v>
      </c>
      <c r="R2794" s="25">
        <f t="shared" si="267"/>
        <v>0</v>
      </c>
      <c r="S2794" s="25">
        <f t="shared" si="268"/>
        <v>0</v>
      </c>
      <c r="W2794">
        <f>IF(AND(P2794&gt;='World Hubbert'!$N$9,P2793&lt;'World Hubbert'!$N$9),'Data 1'!M2794,0)</f>
        <v>0</v>
      </c>
      <c r="X2794">
        <f>IF(AND(P2794&gt;='World Hubbert'!$P$9,P2793&lt;'World Hubbert'!$P$9),'Data 1'!M2794,0)</f>
        <v>0</v>
      </c>
    </row>
    <row r="2795" spans="13:24">
      <c r="M2795">
        <f t="shared" si="266"/>
        <v>2792</v>
      </c>
      <c r="N2795">
        <f>MAX('World Hubbert'!$N$17*(1-(M2795/'World Hubbert'!$N$18))*M2795,0)</f>
        <v>0</v>
      </c>
      <c r="O2795">
        <f t="shared" si="270"/>
        <v>0</v>
      </c>
      <c r="P2795">
        <f t="shared" si="271"/>
        <v>2100.9710439404557</v>
      </c>
      <c r="Q2795">
        <f t="shared" si="269"/>
        <v>2100</v>
      </c>
      <c r="R2795" s="25">
        <f t="shared" si="267"/>
        <v>0</v>
      </c>
      <c r="S2795" s="25">
        <f t="shared" si="268"/>
        <v>0</v>
      </c>
      <c r="W2795">
        <f>IF(AND(P2795&gt;='World Hubbert'!$N$9,P2794&lt;'World Hubbert'!$N$9),'Data 1'!M2795,0)</f>
        <v>0</v>
      </c>
      <c r="X2795">
        <f>IF(AND(P2795&gt;='World Hubbert'!$P$9,P2794&lt;'World Hubbert'!$P$9),'Data 1'!M2795,0)</f>
        <v>0</v>
      </c>
    </row>
    <row r="2796" spans="13:24">
      <c r="M2796">
        <f t="shared" si="266"/>
        <v>2793</v>
      </c>
      <c r="N2796">
        <f>MAX('World Hubbert'!$N$17*(1-(M2796/'World Hubbert'!$N$18))*M2796,0)</f>
        <v>0</v>
      </c>
      <c r="O2796">
        <f t="shared" si="270"/>
        <v>0</v>
      </c>
      <c r="P2796">
        <f t="shared" si="271"/>
        <v>2100.9710439404557</v>
      </c>
      <c r="Q2796">
        <f t="shared" si="269"/>
        <v>2100</v>
      </c>
      <c r="R2796" s="25">
        <f t="shared" si="267"/>
        <v>0</v>
      </c>
      <c r="S2796" s="25">
        <f t="shared" si="268"/>
        <v>0</v>
      </c>
      <c r="W2796">
        <f>IF(AND(P2796&gt;='World Hubbert'!$N$9,P2795&lt;'World Hubbert'!$N$9),'Data 1'!M2796,0)</f>
        <v>0</v>
      </c>
      <c r="X2796">
        <f>IF(AND(P2796&gt;='World Hubbert'!$P$9,P2795&lt;'World Hubbert'!$P$9),'Data 1'!M2796,0)</f>
        <v>0</v>
      </c>
    </row>
    <row r="2797" spans="13:24">
      <c r="M2797">
        <f t="shared" si="266"/>
        <v>2794</v>
      </c>
      <c r="N2797">
        <f>MAX('World Hubbert'!$N$17*(1-(M2797/'World Hubbert'!$N$18))*M2797,0)</f>
        <v>0</v>
      </c>
      <c r="O2797">
        <f t="shared" si="270"/>
        <v>0</v>
      </c>
      <c r="P2797">
        <f t="shared" si="271"/>
        <v>2100.9710439404557</v>
      </c>
      <c r="Q2797">
        <f t="shared" si="269"/>
        <v>2100</v>
      </c>
      <c r="R2797" s="25">
        <f t="shared" si="267"/>
        <v>0</v>
      </c>
      <c r="S2797" s="25">
        <f t="shared" si="268"/>
        <v>0</v>
      </c>
      <c r="W2797">
        <f>IF(AND(P2797&gt;='World Hubbert'!$N$9,P2796&lt;'World Hubbert'!$N$9),'Data 1'!M2797,0)</f>
        <v>0</v>
      </c>
      <c r="X2797">
        <f>IF(AND(P2797&gt;='World Hubbert'!$P$9,P2796&lt;'World Hubbert'!$P$9),'Data 1'!M2797,0)</f>
        <v>0</v>
      </c>
    </row>
    <row r="2798" spans="13:24">
      <c r="M2798">
        <f t="shared" si="266"/>
        <v>2795</v>
      </c>
      <c r="N2798">
        <f>MAX('World Hubbert'!$N$17*(1-(M2798/'World Hubbert'!$N$18))*M2798,0)</f>
        <v>0</v>
      </c>
      <c r="O2798">
        <f t="shared" si="270"/>
        <v>0</v>
      </c>
      <c r="P2798">
        <f t="shared" si="271"/>
        <v>2100.9710439404557</v>
      </c>
      <c r="Q2798">
        <f t="shared" si="269"/>
        <v>2100</v>
      </c>
      <c r="R2798" s="25">
        <f t="shared" si="267"/>
        <v>0</v>
      </c>
      <c r="S2798" s="25">
        <f t="shared" si="268"/>
        <v>0</v>
      </c>
      <c r="W2798">
        <f>IF(AND(P2798&gt;='World Hubbert'!$N$9,P2797&lt;'World Hubbert'!$N$9),'Data 1'!M2798,0)</f>
        <v>0</v>
      </c>
      <c r="X2798">
        <f>IF(AND(P2798&gt;='World Hubbert'!$P$9,P2797&lt;'World Hubbert'!$P$9),'Data 1'!M2798,0)</f>
        <v>0</v>
      </c>
    </row>
    <row r="2799" spans="13:24">
      <c r="M2799">
        <f t="shared" si="266"/>
        <v>2796</v>
      </c>
      <c r="N2799">
        <f>MAX('World Hubbert'!$N$17*(1-(M2799/'World Hubbert'!$N$18))*M2799,0)</f>
        <v>0</v>
      </c>
      <c r="O2799">
        <f t="shared" si="270"/>
        <v>0</v>
      </c>
      <c r="P2799">
        <f t="shared" si="271"/>
        <v>2100.9710439404557</v>
      </c>
      <c r="Q2799">
        <f t="shared" si="269"/>
        <v>2100</v>
      </c>
      <c r="R2799" s="25">
        <f t="shared" si="267"/>
        <v>0</v>
      </c>
      <c r="S2799" s="25">
        <f t="shared" si="268"/>
        <v>0</v>
      </c>
      <c r="W2799">
        <f>IF(AND(P2799&gt;='World Hubbert'!$N$9,P2798&lt;'World Hubbert'!$N$9),'Data 1'!M2799,0)</f>
        <v>0</v>
      </c>
      <c r="X2799">
        <f>IF(AND(P2799&gt;='World Hubbert'!$P$9,P2798&lt;'World Hubbert'!$P$9),'Data 1'!M2799,0)</f>
        <v>0</v>
      </c>
    </row>
    <row r="2800" spans="13:24">
      <c r="M2800">
        <f t="shared" si="266"/>
        <v>2797</v>
      </c>
      <c r="N2800">
        <f>MAX('World Hubbert'!$N$17*(1-(M2800/'World Hubbert'!$N$18))*M2800,0)</f>
        <v>0</v>
      </c>
      <c r="O2800">
        <f t="shared" si="270"/>
        <v>0</v>
      </c>
      <c r="P2800">
        <f t="shared" si="271"/>
        <v>2100.9710439404557</v>
      </c>
      <c r="Q2800">
        <f t="shared" si="269"/>
        <v>2100</v>
      </c>
      <c r="R2800" s="25">
        <f t="shared" si="267"/>
        <v>0</v>
      </c>
      <c r="S2800" s="25">
        <f t="shared" si="268"/>
        <v>0</v>
      </c>
      <c r="W2800">
        <f>IF(AND(P2800&gt;='World Hubbert'!$N$9,P2799&lt;'World Hubbert'!$N$9),'Data 1'!M2800,0)</f>
        <v>0</v>
      </c>
      <c r="X2800">
        <f>IF(AND(P2800&gt;='World Hubbert'!$P$9,P2799&lt;'World Hubbert'!$P$9),'Data 1'!M2800,0)</f>
        <v>0</v>
      </c>
    </row>
    <row r="2801" spans="13:24">
      <c r="M2801">
        <f t="shared" si="266"/>
        <v>2798</v>
      </c>
      <c r="N2801">
        <f>MAX('World Hubbert'!$N$17*(1-(M2801/'World Hubbert'!$N$18))*M2801,0)</f>
        <v>0</v>
      </c>
      <c r="O2801">
        <f t="shared" si="270"/>
        <v>0</v>
      </c>
      <c r="P2801">
        <f t="shared" si="271"/>
        <v>2100.9710439404557</v>
      </c>
      <c r="Q2801">
        <f t="shared" si="269"/>
        <v>2100</v>
      </c>
      <c r="R2801" s="25">
        <f t="shared" si="267"/>
        <v>0</v>
      </c>
      <c r="S2801" s="25">
        <f t="shared" si="268"/>
        <v>0</v>
      </c>
      <c r="W2801">
        <f>IF(AND(P2801&gt;='World Hubbert'!$N$9,P2800&lt;'World Hubbert'!$N$9),'Data 1'!M2801,0)</f>
        <v>0</v>
      </c>
      <c r="X2801">
        <f>IF(AND(P2801&gt;='World Hubbert'!$P$9,P2800&lt;'World Hubbert'!$P$9),'Data 1'!M2801,0)</f>
        <v>0</v>
      </c>
    </row>
    <row r="2802" spans="13:24">
      <c r="M2802">
        <f t="shared" si="266"/>
        <v>2799</v>
      </c>
      <c r="N2802">
        <f>MAX('World Hubbert'!$N$17*(1-(M2802/'World Hubbert'!$N$18))*M2802,0)</f>
        <v>0</v>
      </c>
      <c r="O2802">
        <f t="shared" si="270"/>
        <v>0</v>
      </c>
      <c r="P2802">
        <f t="shared" si="271"/>
        <v>2100.9710439404557</v>
      </c>
      <c r="Q2802">
        <f t="shared" si="269"/>
        <v>2100</v>
      </c>
      <c r="R2802" s="25">
        <f t="shared" si="267"/>
        <v>0</v>
      </c>
      <c r="S2802" s="25">
        <f t="shared" si="268"/>
        <v>0</v>
      </c>
      <c r="W2802">
        <f>IF(AND(P2802&gt;='World Hubbert'!$N$9,P2801&lt;'World Hubbert'!$N$9),'Data 1'!M2802,0)</f>
        <v>0</v>
      </c>
      <c r="X2802">
        <f>IF(AND(P2802&gt;='World Hubbert'!$P$9,P2801&lt;'World Hubbert'!$P$9),'Data 1'!M2802,0)</f>
        <v>0</v>
      </c>
    </row>
    <row r="2803" spans="13:24">
      <c r="M2803">
        <f t="shared" si="266"/>
        <v>2800</v>
      </c>
      <c r="N2803">
        <f>MAX('World Hubbert'!$N$17*(1-(M2803/'World Hubbert'!$N$18))*M2803,0)</f>
        <v>0</v>
      </c>
      <c r="O2803">
        <f t="shared" si="270"/>
        <v>0</v>
      </c>
      <c r="P2803">
        <f t="shared" si="271"/>
        <v>2100.9710439404557</v>
      </c>
      <c r="Q2803">
        <f t="shared" si="269"/>
        <v>2100</v>
      </c>
      <c r="R2803" s="25">
        <f t="shared" si="267"/>
        <v>0</v>
      </c>
      <c r="S2803" s="25">
        <f t="shared" si="268"/>
        <v>0</v>
      </c>
      <c r="W2803">
        <f>IF(AND(P2803&gt;='World Hubbert'!$N$9,P2802&lt;'World Hubbert'!$N$9),'Data 1'!M2803,0)</f>
        <v>0</v>
      </c>
      <c r="X2803">
        <f>IF(AND(P2803&gt;='World Hubbert'!$P$9,P2802&lt;'World Hubbert'!$P$9),'Data 1'!M2803,0)</f>
        <v>0</v>
      </c>
    </row>
    <row r="2804" spans="13:24">
      <c r="M2804">
        <f t="shared" si="266"/>
        <v>2801</v>
      </c>
      <c r="N2804">
        <f>MAX('World Hubbert'!$N$17*(1-(M2804/'World Hubbert'!$N$18))*M2804,0)</f>
        <v>0</v>
      </c>
      <c r="O2804">
        <f t="shared" si="270"/>
        <v>0</v>
      </c>
      <c r="P2804">
        <f t="shared" si="271"/>
        <v>2100.9710439404557</v>
      </c>
      <c r="Q2804">
        <f t="shared" si="269"/>
        <v>2100</v>
      </c>
      <c r="R2804" s="25">
        <f t="shared" si="267"/>
        <v>0</v>
      </c>
      <c r="S2804" s="25">
        <f t="shared" si="268"/>
        <v>0</v>
      </c>
      <c r="W2804">
        <f>IF(AND(P2804&gt;='World Hubbert'!$N$9,P2803&lt;'World Hubbert'!$N$9),'Data 1'!M2804,0)</f>
        <v>0</v>
      </c>
      <c r="X2804">
        <f>IF(AND(P2804&gt;='World Hubbert'!$P$9,P2803&lt;'World Hubbert'!$P$9),'Data 1'!M2804,0)</f>
        <v>0</v>
      </c>
    </row>
    <row r="2805" spans="13:24">
      <c r="M2805">
        <f t="shared" si="266"/>
        <v>2802</v>
      </c>
      <c r="N2805">
        <f>MAX('World Hubbert'!$N$17*(1-(M2805/'World Hubbert'!$N$18))*M2805,0)</f>
        <v>0</v>
      </c>
      <c r="O2805">
        <f t="shared" si="270"/>
        <v>0</v>
      </c>
      <c r="P2805">
        <f t="shared" si="271"/>
        <v>2100.9710439404557</v>
      </c>
      <c r="Q2805">
        <f t="shared" si="269"/>
        <v>2100</v>
      </c>
      <c r="R2805" s="25">
        <f t="shared" si="267"/>
        <v>0</v>
      </c>
      <c r="S2805" s="25">
        <f t="shared" si="268"/>
        <v>0</v>
      </c>
      <c r="W2805">
        <f>IF(AND(P2805&gt;='World Hubbert'!$N$9,P2804&lt;'World Hubbert'!$N$9),'Data 1'!M2805,0)</f>
        <v>0</v>
      </c>
      <c r="X2805">
        <f>IF(AND(P2805&gt;='World Hubbert'!$P$9,P2804&lt;'World Hubbert'!$P$9),'Data 1'!M2805,0)</f>
        <v>0</v>
      </c>
    </row>
    <row r="2806" spans="13:24">
      <c r="M2806">
        <f t="shared" si="266"/>
        <v>2803</v>
      </c>
      <c r="N2806">
        <f>MAX('World Hubbert'!$N$17*(1-(M2806/'World Hubbert'!$N$18))*M2806,0)</f>
        <v>0</v>
      </c>
      <c r="O2806">
        <f t="shared" si="270"/>
        <v>0</v>
      </c>
      <c r="P2806">
        <f t="shared" si="271"/>
        <v>2100.9710439404557</v>
      </c>
      <c r="Q2806">
        <f t="shared" si="269"/>
        <v>2100</v>
      </c>
      <c r="R2806" s="25">
        <f t="shared" si="267"/>
        <v>0</v>
      </c>
      <c r="S2806" s="25">
        <f t="shared" si="268"/>
        <v>0</v>
      </c>
      <c r="W2806">
        <f>IF(AND(P2806&gt;='World Hubbert'!$N$9,P2805&lt;'World Hubbert'!$N$9),'Data 1'!M2806,0)</f>
        <v>0</v>
      </c>
      <c r="X2806">
        <f>IF(AND(P2806&gt;='World Hubbert'!$P$9,P2805&lt;'World Hubbert'!$P$9),'Data 1'!M2806,0)</f>
        <v>0</v>
      </c>
    </row>
    <row r="2807" spans="13:24">
      <c r="M2807">
        <f t="shared" ref="M2807:M2870" si="272">M2806+1</f>
        <v>2804</v>
      </c>
      <c r="N2807">
        <f>MAX('World Hubbert'!$N$17*(1-(M2807/'World Hubbert'!$N$18))*M2807,0)</f>
        <v>0</v>
      </c>
      <c r="O2807">
        <f t="shared" si="270"/>
        <v>0</v>
      </c>
      <c r="P2807">
        <f t="shared" si="271"/>
        <v>2100.9710439404557</v>
      </c>
      <c r="Q2807">
        <f t="shared" si="269"/>
        <v>2100</v>
      </c>
      <c r="R2807" s="25">
        <f t="shared" ref="R2807:R2870" si="273">IF(N2807&gt;0,N2807*1000,0)</f>
        <v>0</v>
      </c>
      <c r="S2807" s="25">
        <f t="shared" ref="S2807:S2870" si="274">IF(R2807=$T$6,Q2807,0)</f>
        <v>0</v>
      </c>
      <c r="W2807">
        <f>IF(AND(P2807&gt;='World Hubbert'!$N$9,P2806&lt;'World Hubbert'!$N$9),'Data 1'!M2807,0)</f>
        <v>0</v>
      </c>
      <c r="X2807">
        <f>IF(AND(P2807&gt;='World Hubbert'!$P$9,P2806&lt;'World Hubbert'!$P$9),'Data 1'!M2807,0)</f>
        <v>0</v>
      </c>
    </row>
    <row r="2808" spans="13:24">
      <c r="M2808">
        <f t="shared" si="272"/>
        <v>2805</v>
      </c>
      <c r="N2808">
        <f>MAX('World Hubbert'!$N$17*(1-(M2808/'World Hubbert'!$N$18))*M2808,0)</f>
        <v>0</v>
      </c>
      <c r="O2808">
        <f t="shared" si="270"/>
        <v>0</v>
      </c>
      <c r="P2808">
        <f t="shared" si="271"/>
        <v>2100.9710439404557</v>
      </c>
      <c r="Q2808">
        <f t="shared" si="269"/>
        <v>2100</v>
      </c>
      <c r="R2808" s="25">
        <f t="shared" si="273"/>
        <v>0</v>
      </c>
      <c r="S2808" s="25">
        <f t="shared" si="274"/>
        <v>0</v>
      </c>
      <c r="W2808">
        <f>IF(AND(P2808&gt;='World Hubbert'!$N$9,P2807&lt;'World Hubbert'!$N$9),'Data 1'!M2808,0)</f>
        <v>0</v>
      </c>
      <c r="X2808">
        <f>IF(AND(P2808&gt;='World Hubbert'!$P$9,P2807&lt;'World Hubbert'!$P$9),'Data 1'!M2808,0)</f>
        <v>0</v>
      </c>
    </row>
    <row r="2809" spans="13:24">
      <c r="M2809">
        <f t="shared" si="272"/>
        <v>2806</v>
      </c>
      <c r="N2809">
        <f>MAX('World Hubbert'!$N$17*(1-(M2809/'World Hubbert'!$N$18))*M2809,0)</f>
        <v>0</v>
      </c>
      <c r="O2809">
        <f t="shared" si="270"/>
        <v>0</v>
      </c>
      <c r="P2809">
        <f t="shared" si="271"/>
        <v>2100.9710439404557</v>
      </c>
      <c r="Q2809">
        <f t="shared" si="269"/>
        <v>2100</v>
      </c>
      <c r="R2809" s="25">
        <f t="shared" si="273"/>
        <v>0</v>
      </c>
      <c r="S2809" s="25">
        <f t="shared" si="274"/>
        <v>0</v>
      </c>
      <c r="W2809">
        <f>IF(AND(P2809&gt;='World Hubbert'!$N$9,P2808&lt;'World Hubbert'!$N$9),'Data 1'!M2809,0)</f>
        <v>0</v>
      </c>
      <c r="X2809">
        <f>IF(AND(P2809&gt;='World Hubbert'!$P$9,P2808&lt;'World Hubbert'!$P$9),'Data 1'!M2809,0)</f>
        <v>0</v>
      </c>
    </row>
    <row r="2810" spans="13:24">
      <c r="M2810">
        <f t="shared" si="272"/>
        <v>2807</v>
      </c>
      <c r="N2810">
        <f>MAX('World Hubbert'!$N$17*(1-(M2810/'World Hubbert'!$N$18))*M2810,0)</f>
        <v>0</v>
      </c>
      <c r="O2810">
        <f t="shared" si="270"/>
        <v>0</v>
      </c>
      <c r="P2810">
        <f t="shared" si="271"/>
        <v>2100.9710439404557</v>
      </c>
      <c r="Q2810">
        <f t="shared" si="269"/>
        <v>2100</v>
      </c>
      <c r="R2810" s="25">
        <f t="shared" si="273"/>
        <v>0</v>
      </c>
      <c r="S2810" s="25">
        <f t="shared" si="274"/>
        <v>0</v>
      </c>
      <c r="W2810">
        <f>IF(AND(P2810&gt;='World Hubbert'!$N$9,P2809&lt;'World Hubbert'!$N$9),'Data 1'!M2810,0)</f>
        <v>0</v>
      </c>
      <c r="X2810">
        <f>IF(AND(P2810&gt;='World Hubbert'!$P$9,P2809&lt;'World Hubbert'!$P$9),'Data 1'!M2810,0)</f>
        <v>0</v>
      </c>
    </row>
    <row r="2811" spans="13:24">
      <c r="M2811">
        <f t="shared" si="272"/>
        <v>2808</v>
      </c>
      <c r="N2811">
        <f>MAX('World Hubbert'!$N$17*(1-(M2811/'World Hubbert'!$N$18))*M2811,0)</f>
        <v>0</v>
      </c>
      <c r="O2811">
        <f t="shared" si="270"/>
        <v>0</v>
      </c>
      <c r="P2811">
        <f t="shared" si="271"/>
        <v>2100.9710439404557</v>
      </c>
      <c r="Q2811">
        <f t="shared" si="269"/>
        <v>2100</v>
      </c>
      <c r="R2811" s="25">
        <f t="shared" si="273"/>
        <v>0</v>
      </c>
      <c r="S2811" s="25">
        <f t="shared" si="274"/>
        <v>0</v>
      </c>
      <c r="W2811">
        <f>IF(AND(P2811&gt;='World Hubbert'!$N$9,P2810&lt;'World Hubbert'!$N$9),'Data 1'!M2811,0)</f>
        <v>0</v>
      </c>
      <c r="X2811">
        <f>IF(AND(P2811&gt;='World Hubbert'!$P$9,P2810&lt;'World Hubbert'!$P$9),'Data 1'!M2811,0)</f>
        <v>0</v>
      </c>
    </row>
    <row r="2812" spans="13:24">
      <c r="M2812">
        <f t="shared" si="272"/>
        <v>2809</v>
      </c>
      <c r="N2812">
        <f>MAX('World Hubbert'!$N$17*(1-(M2812/'World Hubbert'!$N$18))*M2812,0)</f>
        <v>0</v>
      </c>
      <c r="O2812">
        <f t="shared" si="270"/>
        <v>0</v>
      </c>
      <c r="P2812">
        <f t="shared" si="271"/>
        <v>2100.9710439404557</v>
      </c>
      <c r="Q2812">
        <f t="shared" si="269"/>
        <v>2100</v>
      </c>
      <c r="R2812" s="25">
        <f t="shared" si="273"/>
        <v>0</v>
      </c>
      <c r="S2812" s="25">
        <f t="shared" si="274"/>
        <v>0</v>
      </c>
      <c r="W2812">
        <f>IF(AND(P2812&gt;='World Hubbert'!$N$9,P2811&lt;'World Hubbert'!$N$9),'Data 1'!M2812,0)</f>
        <v>0</v>
      </c>
      <c r="X2812">
        <f>IF(AND(P2812&gt;='World Hubbert'!$P$9,P2811&lt;'World Hubbert'!$P$9),'Data 1'!M2812,0)</f>
        <v>0</v>
      </c>
    </row>
    <row r="2813" spans="13:24">
      <c r="M2813">
        <f t="shared" si="272"/>
        <v>2810</v>
      </c>
      <c r="N2813">
        <f>MAX('World Hubbert'!$N$17*(1-(M2813/'World Hubbert'!$N$18))*M2813,0)</f>
        <v>0</v>
      </c>
      <c r="O2813">
        <f t="shared" si="270"/>
        <v>0</v>
      </c>
      <c r="P2813">
        <f t="shared" si="271"/>
        <v>2100.9710439404557</v>
      </c>
      <c r="Q2813">
        <f t="shared" si="269"/>
        <v>2100</v>
      </c>
      <c r="R2813" s="25">
        <f t="shared" si="273"/>
        <v>0</v>
      </c>
      <c r="S2813" s="25">
        <f t="shared" si="274"/>
        <v>0</v>
      </c>
      <c r="W2813">
        <f>IF(AND(P2813&gt;='World Hubbert'!$N$9,P2812&lt;'World Hubbert'!$N$9),'Data 1'!M2813,0)</f>
        <v>0</v>
      </c>
      <c r="X2813">
        <f>IF(AND(P2813&gt;='World Hubbert'!$P$9,P2812&lt;'World Hubbert'!$P$9),'Data 1'!M2813,0)</f>
        <v>0</v>
      </c>
    </row>
    <row r="2814" spans="13:24">
      <c r="M2814">
        <f t="shared" si="272"/>
        <v>2811</v>
      </c>
      <c r="N2814">
        <f>MAX('World Hubbert'!$N$17*(1-(M2814/'World Hubbert'!$N$18))*M2814,0)</f>
        <v>0</v>
      </c>
      <c r="O2814">
        <f t="shared" si="270"/>
        <v>0</v>
      </c>
      <c r="P2814">
        <f t="shared" si="271"/>
        <v>2100.9710439404557</v>
      </c>
      <c r="Q2814">
        <f t="shared" si="269"/>
        <v>2100</v>
      </c>
      <c r="R2814" s="25">
        <f t="shared" si="273"/>
        <v>0</v>
      </c>
      <c r="S2814" s="25">
        <f t="shared" si="274"/>
        <v>0</v>
      </c>
      <c r="W2814">
        <f>IF(AND(P2814&gt;='World Hubbert'!$N$9,P2813&lt;'World Hubbert'!$N$9),'Data 1'!M2814,0)</f>
        <v>0</v>
      </c>
      <c r="X2814">
        <f>IF(AND(P2814&gt;='World Hubbert'!$P$9,P2813&lt;'World Hubbert'!$P$9),'Data 1'!M2814,0)</f>
        <v>0</v>
      </c>
    </row>
    <row r="2815" spans="13:24">
      <c r="M2815">
        <f t="shared" si="272"/>
        <v>2812</v>
      </c>
      <c r="N2815">
        <f>MAX('World Hubbert'!$N$17*(1-(M2815/'World Hubbert'!$N$18))*M2815,0)</f>
        <v>0</v>
      </c>
      <c r="O2815">
        <f t="shared" si="270"/>
        <v>0</v>
      </c>
      <c r="P2815">
        <f t="shared" si="271"/>
        <v>2100.9710439404557</v>
      </c>
      <c r="Q2815">
        <f t="shared" si="269"/>
        <v>2100</v>
      </c>
      <c r="R2815" s="25">
        <f t="shared" si="273"/>
        <v>0</v>
      </c>
      <c r="S2815" s="25">
        <f t="shared" si="274"/>
        <v>0</v>
      </c>
      <c r="W2815">
        <f>IF(AND(P2815&gt;='World Hubbert'!$N$9,P2814&lt;'World Hubbert'!$N$9),'Data 1'!M2815,0)</f>
        <v>0</v>
      </c>
      <c r="X2815">
        <f>IF(AND(P2815&gt;='World Hubbert'!$P$9,P2814&lt;'World Hubbert'!$P$9),'Data 1'!M2815,0)</f>
        <v>0</v>
      </c>
    </row>
    <row r="2816" spans="13:24">
      <c r="M2816">
        <f t="shared" si="272"/>
        <v>2813</v>
      </c>
      <c r="N2816">
        <f>MAX('World Hubbert'!$N$17*(1-(M2816/'World Hubbert'!$N$18))*M2816,0)</f>
        <v>0</v>
      </c>
      <c r="O2816">
        <f t="shared" si="270"/>
        <v>0</v>
      </c>
      <c r="P2816">
        <f t="shared" si="271"/>
        <v>2100.9710439404557</v>
      </c>
      <c r="Q2816">
        <f t="shared" si="269"/>
        <v>2100</v>
      </c>
      <c r="R2816" s="25">
        <f t="shared" si="273"/>
        <v>0</v>
      </c>
      <c r="S2816" s="25">
        <f t="shared" si="274"/>
        <v>0</v>
      </c>
      <c r="W2816">
        <f>IF(AND(P2816&gt;='World Hubbert'!$N$9,P2815&lt;'World Hubbert'!$N$9),'Data 1'!M2816,0)</f>
        <v>0</v>
      </c>
      <c r="X2816">
        <f>IF(AND(P2816&gt;='World Hubbert'!$P$9,P2815&lt;'World Hubbert'!$P$9),'Data 1'!M2816,0)</f>
        <v>0</v>
      </c>
    </row>
    <row r="2817" spans="13:24">
      <c r="M2817">
        <f t="shared" si="272"/>
        <v>2814</v>
      </c>
      <c r="N2817">
        <f>MAX('World Hubbert'!$N$17*(1-(M2817/'World Hubbert'!$N$18))*M2817,0)</f>
        <v>0</v>
      </c>
      <c r="O2817">
        <f t="shared" si="270"/>
        <v>0</v>
      </c>
      <c r="P2817">
        <f t="shared" si="271"/>
        <v>2100.9710439404557</v>
      </c>
      <c r="Q2817">
        <f t="shared" si="269"/>
        <v>2100</v>
      </c>
      <c r="R2817" s="25">
        <f t="shared" si="273"/>
        <v>0</v>
      </c>
      <c r="S2817" s="25">
        <f t="shared" si="274"/>
        <v>0</v>
      </c>
      <c r="W2817">
        <f>IF(AND(P2817&gt;='World Hubbert'!$N$9,P2816&lt;'World Hubbert'!$N$9),'Data 1'!M2817,0)</f>
        <v>0</v>
      </c>
      <c r="X2817">
        <f>IF(AND(P2817&gt;='World Hubbert'!$P$9,P2816&lt;'World Hubbert'!$P$9),'Data 1'!M2817,0)</f>
        <v>0</v>
      </c>
    </row>
    <row r="2818" spans="13:24">
      <c r="M2818">
        <f t="shared" si="272"/>
        <v>2815</v>
      </c>
      <c r="N2818">
        <f>MAX('World Hubbert'!$N$17*(1-(M2818/'World Hubbert'!$N$18))*M2818,0)</f>
        <v>0</v>
      </c>
      <c r="O2818">
        <f t="shared" si="270"/>
        <v>0</v>
      </c>
      <c r="P2818">
        <f t="shared" si="271"/>
        <v>2100.9710439404557</v>
      </c>
      <c r="Q2818">
        <f t="shared" si="269"/>
        <v>2100</v>
      </c>
      <c r="R2818" s="25">
        <f t="shared" si="273"/>
        <v>0</v>
      </c>
      <c r="S2818" s="25">
        <f t="shared" si="274"/>
        <v>0</v>
      </c>
      <c r="W2818">
        <f>IF(AND(P2818&gt;='World Hubbert'!$N$9,P2817&lt;'World Hubbert'!$N$9),'Data 1'!M2818,0)</f>
        <v>0</v>
      </c>
      <c r="X2818">
        <f>IF(AND(P2818&gt;='World Hubbert'!$P$9,P2817&lt;'World Hubbert'!$P$9),'Data 1'!M2818,0)</f>
        <v>0</v>
      </c>
    </row>
    <row r="2819" spans="13:24">
      <c r="M2819">
        <f t="shared" si="272"/>
        <v>2816</v>
      </c>
      <c r="N2819">
        <f>MAX('World Hubbert'!$N$17*(1-(M2819/'World Hubbert'!$N$18))*M2819,0)</f>
        <v>0</v>
      </c>
      <c r="O2819">
        <f t="shared" si="270"/>
        <v>0</v>
      </c>
      <c r="P2819">
        <f t="shared" si="271"/>
        <v>2100.9710439404557</v>
      </c>
      <c r="Q2819">
        <f t="shared" si="269"/>
        <v>2100</v>
      </c>
      <c r="R2819" s="25">
        <f t="shared" si="273"/>
        <v>0</v>
      </c>
      <c r="S2819" s="25">
        <f t="shared" si="274"/>
        <v>0</v>
      </c>
      <c r="W2819">
        <f>IF(AND(P2819&gt;='World Hubbert'!$N$9,P2818&lt;'World Hubbert'!$N$9),'Data 1'!M2819,0)</f>
        <v>0</v>
      </c>
      <c r="X2819">
        <f>IF(AND(P2819&gt;='World Hubbert'!$P$9,P2818&lt;'World Hubbert'!$P$9),'Data 1'!M2819,0)</f>
        <v>0</v>
      </c>
    </row>
    <row r="2820" spans="13:24">
      <c r="M2820">
        <f t="shared" si="272"/>
        <v>2817</v>
      </c>
      <c r="N2820">
        <f>MAX('World Hubbert'!$N$17*(1-(M2820/'World Hubbert'!$N$18))*M2820,0)</f>
        <v>0</v>
      </c>
      <c r="O2820">
        <f t="shared" si="270"/>
        <v>0</v>
      </c>
      <c r="P2820">
        <f t="shared" si="271"/>
        <v>2100.9710439404557</v>
      </c>
      <c r="Q2820">
        <f t="shared" si="269"/>
        <v>2100</v>
      </c>
      <c r="R2820" s="25">
        <f t="shared" si="273"/>
        <v>0</v>
      </c>
      <c r="S2820" s="25">
        <f t="shared" si="274"/>
        <v>0</v>
      </c>
      <c r="W2820">
        <f>IF(AND(P2820&gt;='World Hubbert'!$N$9,P2819&lt;'World Hubbert'!$N$9),'Data 1'!M2820,0)</f>
        <v>0</v>
      </c>
      <c r="X2820">
        <f>IF(AND(P2820&gt;='World Hubbert'!$P$9,P2819&lt;'World Hubbert'!$P$9),'Data 1'!M2820,0)</f>
        <v>0</v>
      </c>
    </row>
    <row r="2821" spans="13:24">
      <c r="M2821">
        <f t="shared" si="272"/>
        <v>2818</v>
      </c>
      <c r="N2821">
        <f>MAX('World Hubbert'!$N$17*(1-(M2821/'World Hubbert'!$N$18))*M2821,0)</f>
        <v>0</v>
      </c>
      <c r="O2821">
        <f t="shared" si="270"/>
        <v>0</v>
      </c>
      <c r="P2821">
        <f t="shared" si="271"/>
        <v>2100.9710439404557</v>
      </c>
      <c r="Q2821">
        <f t="shared" ref="Q2821:Q2884" si="275">INT(P2821)</f>
        <v>2100</v>
      </c>
      <c r="R2821" s="25">
        <f t="shared" si="273"/>
        <v>0</v>
      </c>
      <c r="S2821" s="25">
        <f t="shared" si="274"/>
        <v>0</v>
      </c>
      <c r="W2821">
        <f>IF(AND(P2821&gt;='World Hubbert'!$N$9,P2820&lt;'World Hubbert'!$N$9),'Data 1'!M2821,0)</f>
        <v>0</v>
      </c>
      <c r="X2821">
        <f>IF(AND(P2821&gt;='World Hubbert'!$P$9,P2820&lt;'World Hubbert'!$P$9),'Data 1'!M2821,0)</f>
        <v>0</v>
      </c>
    </row>
    <row r="2822" spans="13:24">
      <c r="M2822">
        <f t="shared" si="272"/>
        <v>2819</v>
      </c>
      <c r="N2822">
        <f>MAX('World Hubbert'!$N$17*(1-(M2822/'World Hubbert'!$N$18))*M2822,0)</f>
        <v>0</v>
      </c>
      <c r="O2822">
        <f t="shared" si="270"/>
        <v>0</v>
      </c>
      <c r="P2822">
        <f t="shared" si="271"/>
        <v>2100.9710439404557</v>
      </c>
      <c r="Q2822">
        <f t="shared" si="275"/>
        <v>2100</v>
      </c>
      <c r="R2822" s="25">
        <f t="shared" si="273"/>
        <v>0</v>
      </c>
      <c r="S2822" s="25">
        <f t="shared" si="274"/>
        <v>0</v>
      </c>
      <c r="W2822">
        <f>IF(AND(P2822&gt;='World Hubbert'!$N$9,P2821&lt;'World Hubbert'!$N$9),'Data 1'!M2822,0)</f>
        <v>0</v>
      </c>
      <c r="X2822">
        <f>IF(AND(P2822&gt;='World Hubbert'!$P$9,P2821&lt;'World Hubbert'!$P$9),'Data 1'!M2822,0)</f>
        <v>0</v>
      </c>
    </row>
    <row r="2823" spans="13:24">
      <c r="M2823">
        <f t="shared" si="272"/>
        <v>2820</v>
      </c>
      <c r="N2823">
        <f>MAX('World Hubbert'!$N$17*(1-(M2823/'World Hubbert'!$N$18))*M2823,0)</f>
        <v>0</v>
      </c>
      <c r="O2823">
        <f t="shared" si="270"/>
        <v>0</v>
      </c>
      <c r="P2823">
        <f t="shared" si="271"/>
        <v>2100.9710439404557</v>
      </c>
      <c r="Q2823">
        <f t="shared" si="275"/>
        <v>2100</v>
      </c>
      <c r="R2823" s="25">
        <f t="shared" si="273"/>
        <v>0</v>
      </c>
      <c r="S2823" s="25">
        <f t="shared" si="274"/>
        <v>0</v>
      </c>
      <c r="W2823">
        <f>IF(AND(P2823&gt;='World Hubbert'!$N$9,P2822&lt;'World Hubbert'!$N$9),'Data 1'!M2823,0)</f>
        <v>0</v>
      </c>
      <c r="X2823">
        <f>IF(AND(P2823&gt;='World Hubbert'!$P$9,P2822&lt;'World Hubbert'!$P$9),'Data 1'!M2823,0)</f>
        <v>0</v>
      </c>
    </row>
    <row r="2824" spans="13:24">
      <c r="M2824">
        <f t="shared" si="272"/>
        <v>2821</v>
      </c>
      <c r="N2824">
        <f>MAX('World Hubbert'!$N$17*(1-(M2824/'World Hubbert'!$N$18))*M2824,0)</f>
        <v>0</v>
      </c>
      <c r="O2824">
        <f t="shared" si="270"/>
        <v>0</v>
      </c>
      <c r="P2824">
        <f t="shared" si="271"/>
        <v>2100.9710439404557</v>
      </c>
      <c r="Q2824">
        <f t="shared" si="275"/>
        <v>2100</v>
      </c>
      <c r="R2824" s="25">
        <f t="shared" si="273"/>
        <v>0</v>
      </c>
      <c r="S2824" s="25">
        <f t="shared" si="274"/>
        <v>0</v>
      </c>
      <c r="W2824">
        <f>IF(AND(P2824&gt;='World Hubbert'!$N$9,P2823&lt;'World Hubbert'!$N$9),'Data 1'!M2824,0)</f>
        <v>0</v>
      </c>
      <c r="X2824">
        <f>IF(AND(P2824&gt;='World Hubbert'!$P$9,P2823&lt;'World Hubbert'!$P$9),'Data 1'!M2824,0)</f>
        <v>0</v>
      </c>
    </row>
    <row r="2825" spans="13:24">
      <c r="M2825">
        <f t="shared" si="272"/>
        <v>2822</v>
      </c>
      <c r="N2825">
        <f>MAX('World Hubbert'!$N$17*(1-(M2825/'World Hubbert'!$N$18))*M2825,0)</f>
        <v>0</v>
      </c>
      <c r="O2825">
        <f t="shared" si="270"/>
        <v>0</v>
      </c>
      <c r="P2825">
        <f t="shared" si="271"/>
        <v>2100.9710439404557</v>
      </c>
      <c r="Q2825">
        <f t="shared" si="275"/>
        <v>2100</v>
      </c>
      <c r="R2825" s="25">
        <f t="shared" si="273"/>
        <v>0</v>
      </c>
      <c r="S2825" s="25">
        <f t="shared" si="274"/>
        <v>0</v>
      </c>
      <c r="W2825">
        <f>IF(AND(P2825&gt;='World Hubbert'!$N$9,P2824&lt;'World Hubbert'!$N$9),'Data 1'!M2825,0)</f>
        <v>0</v>
      </c>
      <c r="X2825">
        <f>IF(AND(P2825&gt;='World Hubbert'!$P$9,P2824&lt;'World Hubbert'!$P$9),'Data 1'!M2825,0)</f>
        <v>0</v>
      </c>
    </row>
    <row r="2826" spans="13:24">
      <c r="M2826">
        <f t="shared" si="272"/>
        <v>2823</v>
      </c>
      <c r="N2826">
        <f>MAX('World Hubbert'!$N$17*(1-(M2826/'World Hubbert'!$N$18))*M2826,0)</f>
        <v>0</v>
      </c>
      <c r="O2826">
        <f t="shared" si="270"/>
        <v>0</v>
      </c>
      <c r="P2826">
        <f t="shared" si="271"/>
        <v>2100.9710439404557</v>
      </c>
      <c r="Q2826">
        <f t="shared" si="275"/>
        <v>2100</v>
      </c>
      <c r="R2826" s="25">
        <f t="shared" si="273"/>
        <v>0</v>
      </c>
      <c r="S2826" s="25">
        <f t="shared" si="274"/>
        <v>0</v>
      </c>
      <c r="W2826">
        <f>IF(AND(P2826&gt;='World Hubbert'!$N$9,P2825&lt;'World Hubbert'!$N$9),'Data 1'!M2826,0)</f>
        <v>0</v>
      </c>
      <c r="X2826">
        <f>IF(AND(P2826&gt;='World Hubbert'!$P$9,P2825&lt;'World Hubbert'!$P$9),'Data 1'!M2826,0)</f>
        <v>0</v>
      </c>
    </row>
    <row r="2827" spans="13:24">
      <c r="M2827">
        <f t="shared" si="272"/>
        <v>2824</v>
      </c>
      <c r="N2827">
        <f>MAX('World Hubbert'!$N$17*(1-(M2827/'World Hubbert'!$N$18))*M2827,0)</f>
        <v>0</v>
      </c>
      <c r="O2827">
        <f t="shared" si="270"/>
        <v>0</v>
      </c>
      <c r="P2827">
        <f t="shared" si="271"/>
        <v>2100.9710439404557</v>
      </c>
      <c r="Q2827">
        <f t="shared" si="275"/>
        <v>2100</v>
      </c>
      <c r="R2827" s="25">
        <f t="shared" si="273"/>
        <v>0</v>
      </c>
      <c r="S2827" s="25">
        <f t="shared" si="274"/>
        <v>0</v>
      </c>
      <c r="W2827">
        <f>IF(AND(P2827&gt;='World Hubbert'!$N$9,P2826&lt;'World Hubbert'!$N$9),'Data 1'!M2827,0)</f>
        <v>0</v>
      </c>
      <c r="X2827">
        <f>IF(AND(P2827&gt;='World Hubbert'!$P$9,P2826&lt;'World Hubbert'!$P$9),'Data 1'!M2827,0)</f>
        <v>0</v>
      </c>
    </row>
    <row r="2828" spans="13:24">
      <c r="M2828">
        <f t="shared" si="272"/>
        <v>2825</v>
      </c>
      <c r="N2828">
        <f>MAX('World Hubbert'!$N$17*(1-(M2828/'World Hubbert'!$N$18))*M2828,0)</f>
        <v>0</v>
      </c>
      <c r="O2828">
        <f t="shared" si="270"/>
        <v>0</v>
      </c>
      <c r="P2828">
        <f t="shared" si="271"/>
        <v>2100.9710439404557</v>
      </c>
      <c r="Q2828">
        <f t="shared" si="275"/>
        <v>2100</v>
      </c>
      <c r="R2828" s="25">
        <f t="shared" si="273"/>
        <v>0</v>
      </c>
      <c r="S2828" s="25">
        <f t="shared" si="274"/>
        <v>0</v>
      </c>
      <c r="W2828">
        <f>IF(AND(P2828&gt;='World Hubbert'!$N$9,P2827&lt;'World Hubbert'!$N$9),'Data 1'!M2828,0)</f>
        <v>0</v>
      </c>
      <c r="X2828">
        <f>IF(AND(P2828&gt;='World Hubbert'!$P$9,P2827&lt;'World Hubbert'!$P$9),'Data 1'!M2828,0)</f>
        <v>0</v>
      </c>
    </row>
    <row r="2829" spans="13:24">
      <c r="M2829">
        <f t="shared" si="272"/>
        <v>2826</v>
      </c>
      <c r="N2829">
        <f>MAX('World Hubbert'!$N$17*(1-(M2829/'World Hubbert'!$N$18))*M2829,0)</f>
        <v>0</v>
      </c>
      <c r="O2829">
        <f t="shared" si="270"/>
        <v>0</v>
      </c>
      <c r="P2829">
        <f t="shared" si="271"/>
        <v>2100.9710439404557</v>
      </c>
      <c r="Q2829">
        <f t="shared" si="275"/>
        <v>2100</v>
      </c>
      <c r="R2829" s="25">
        <f t="shared" si="273"/>
        <v>0</v>
      </c>
      <c r="S2829" s="25">
        <f t="shared" si="274"/>
        <v>0</v>
      </c>
      <c r="W2829">
        <f>IF(AND(P2829&gt;='World Hubbert'!$N$9,P2828&lt;'World Hubbert'!$N$9),'Data 1'!M2829,0)</f>
        <v>0</v>
      </c>
      <c r="X2829">
        <f>IF(AND(P2829&gt;='World Hubbert'!$P$9,P2828&lt;'World Hubbert'!$P$9),'Data 1'!M2829,0)</f>
        <v>0</v>
      </c>
    </row>
    <row r="2830" spans="13:24">
      <c r="M2830">
        <f t="shared" si="272"/>
        <v>2827</v>
      </c>
      <c r="N2830">
        <f>MAX('World Hubbert'!$N$17*(1-(M2830/'World Hubbert'!$N$18))*M2830,0)</f>
        <v>0</v>
      </c>
      <c r="O2830">
        <f t="shared" si="270"/>
        <v>0</v>
      </c>
      <c r="P2830">
        <f t="shared" si="271"/>
        <v>2100.9710439404557</v>
      </c>
      <c r="Q2830">
        <f t="shared" si="275"/>
        <v>2100</v>
      </c>
      <c r="R2830" s="25">
        <f t="shared" si="273"/>
        <v>0</v>
      </c>
      <c r="S2830" s="25">
        <f t="shared" si="274"/>
        <v>0</v>
      </c>
      <c r="W2830">
        <f>IF(AND(P2830&gt;='World Hubbert'!$N$9,P2829&lt;'World Hubbert'!$N$9),'Data 1'!M2830,0)</f>
        <v>0</v>
      </c>
      <c r="X2830">
        <f>IF(AND(P2830&gt;='World Hubbert'!$P$9,P2829&lt;'World Hubbert'!$P$9),'Data 1'!M2830,0)</f>
        <v>0</v>
      </c>
    </row>
    <row r="2831" spans="13:24">
      <c r="M2831">
        <f t="shared" si="272"/>
        <v>2828</v>
      </c>
      <c r="N2831">
        <f>MAX('World Hubbert'!$N$17*(1-(M2831/'World Hubbert'!$N$18))*M2831,0)</f>
        <v>0</v>
      </c>
      <c r="O2831">
        <f t="shared" si="270"/>
        <v>0</v>
      </c>
      <c r="P2831">
        <f t="shared" si="271"/>
        <v>2100.9710439404557</v>
      </c>
      <c r="Q2831">
        <f t="shared" si="275"/>
        <v>2100</v>
      </c>
      <c r="R2831" s="25">
        <f t="shared" si="273"/>
        <v>0</v>
      </c>
      <c r="S2831" s="25">
        <f t="shared" si="274"/>
        <v>0</v>
      </c>
      <c r="W2831">
        <f>IF(AND(P2831&gt;='World Hubbert'!$N$9,P2830&lt;'World Hubbert'!$N$9),'Data 1'!M2831,0)</f>
        <v>0</v>
      </c>
      <c r="X2831">
        <f>IF(AND(P2831&gt;='World Hubbert'!$P$9,P2830&lt;'World Hubbert'!$P$9),'Data 1'!M2831,0)</f>
        <v>0</v>
      </c>
    </row>
    <row r="2832" spans="13:24">
      <c r="M2832">
        <f t="shared" si="272"/>
        <v>2829</v>
      </c>
      <c r="N2832">
        <f>MAX('World Hubbert'!$N$17*(1-(M2832/'World Hubbert'!$N$18))*M2832,0)</f>
        <v>0</v>
      </c>
      <c r="O2832">
        <f t="shared" si="270"/>
        <v>0</v>
      </c>
      <c r="P2832">
        <f t="shared" si="271"/>
        <v>2100.9710439404557</v>
      </c>
      <c r="Q2832">
        <f t="shared" si="275"/>
        <v>2100</v>
      </c>
      <c r="R2832" s="25">
        <f t="shared" si="273"/>
        <v>0</v>
      </c>
      <c r="S2832" s="25">
        <f t="shared" si="274"/>
        <v>0</v>
      </c>
      <c r="W2832">
        <f>IF(AND(P2832&gt;='World Hubbert'!$N$9,P2831&lt;'World Hubbert'!$N$9),'Data 1'!M2832,0)</f>
        <v>0</v>
      </c>
      <c r="X2832">
        <f>IF(AND(P2832&gt;='World Hubbert'!$P$9,P2831&lt;'World Hubbert'!$P$9),'Data 1'!M2832,0)</f>
        <v>0</v>
      </c>
    </row>
    <row r="2833" spans="13:24">
      <c r="M2833">
        <f t="shared" si="272"/>
        <v>2830</v>
      </c>
      <c r="N2833">
        <f>MAX('World Hubbert'!$N$17*(1-(M2833/'World Hubbert'!$N$18))*M2833,0)</f>
        <v>0</v>
      </c>
      <c r="O2833">
        <f t="shared" si="270"/>
        <v>0</v>
      </c>
      <c r="P2833">
        <f t="shared" si="271"/>
        <v>2100.9710439404557</v>
      </c>
      <c r="Q2833">
        <f t="shared" si="275"/>
        <v>2100</v>
      </c>
      <c r="R2833" s="25">
        <f t="shared" si="273"/>
        <v>0</v>
      </c>
      <c r="S2833" s="25">
        <f t="shared" si="274"/>
        <v>0</v>
      </c>
      <c r="W2833">
        <f>IF(AND(P2833&gt;='World Hubbert'!$N$9,P2832&lt;'World Hubbert'!$N$9),'Data 1'!M2833,0)</f>
        <v>0</v>
      </c>
      <c r="X2833">
        <f>IF(AND(P2833&gt;='World Hubbert'!$P$9,P2832&lt;'World Hubbert'!$P$9),'Data 1'!M2833,0)</f>
        <v>0</v>
      </c>
    </row>
    <row r="2834" spans="13:24">
      <c r="M2834">
        <f t="shared" si="272"/>
        <v>2831</v>
      </c>
      <c r="N2834">
        <f>MAX('World Hubbert'!$N$17*(1-(M2834/'World Hubbert'!$N$18))*M2834,0)</f>
        <v>0</v>
      </c>
      <c r="O2834">
        <f t="shared" si="270"/>
        <v>0</v>
      </c>
      <c r="P2834">
        <f t="shared" si="271"/>
        <v>2100.9710439404557</v>
      </c>
      <c r="Q2834">
        <f t="shared" si="275"/>
        <v>2100</v>
      </c>
      <c r="R2834" s="25">
        <f t="shared" si="273"/>
        <v>0</v>
      </c>
      <c r="S2834" s="25">
        <f t="shared" si="274"/>
        <v>0</v>
      </c>
      <c r="W2834">
        <f>IF(AND(P2834&gt;='World Hubbert'!$N$9,P2833&lt;'World Hubbert'!$N$9),'Data 1'!M2834,0)</f>
        <v>0</v>
      </c>
      <c r="X2834">
        <f>IF(AND(P2834&gt;='World Hubbert'!$P$9,P2833&lt;'World Hubbert'!$P$9),'Data 1'!M2834,0)</f>
        <v>0</v>
      </c>
    </row>
    <row r="2835" spans="13:24">
      <c r="M2835">
        <f t="shared" si="272"/>
        <v>2832</v>
      </c>
      <c r="N2835">
        <f>MAX('World Hubbert'!$N$17*(1-(M2835/'World Hubbert'!$N$18))*M2835,0)</f>
        <v>0</v>
      </c>
      <c r="O2835">
        <f t="shared" si="270"/>
        <v>0</v>
      </c>
      <c r="P2835">
        <f t="shared" si="271"/>
        <v>2100.9710439404557</v>
      </c>
      <c r="Q2835">
        <f t="shared" si="275"/>
        <v>2100</v>
      </c>
      <c r="R2835" s="25">
        <f t="shared" si="273"/>
        <v>0</v>
      </c>
      <c r="S2835" s="25">
        <f t="shared" si="274"/>
        <v>0</v>
      </c>
      <c r="W2835">
        <f>IF(AND(P2835&gt;='World Hubbert'!$N$9,P2834&lt;'World Hubbert'!$N$9),'Data 1'!M2835,0)</f>
        <v>0</v>
      </c>
      <c r="X2835">
        <f>IF(AND(P2835&gt;='World Hubbert'!$P$9,P2834&lt;'World Hubbert'!$P$9),'Data 1'!M2835,0)</f>
        <v>0</v>
      </c>
    </row>
    <row r="2836" spans="13:24">
      <c r="M2836">
        <f t="shared" si="272"/>
        <v>2833</v>
      </c>
      <c r="N2836">
        <f>MAX('World Hubbert'!$N$17*(1-(M2836/'World Hubbert'!$N$18))*M2836,0)</f>
        <v>0</v>
      </c>
      <c r="O2836">
        <f t="shared" si="270"/>
        <v>0</v>
      </c>
      <c r="P2836">
        <f t="shared" si="271"/>
        <v>2100.9710439404557</v>
      </c>
      <c r="Q2836">
        <f t="shared" si="275"/>
        <v>2100</v>
      </c>
      <c r="R2836" s="25">
        <f t="shared" si="273"/>
        <v>0</v>
      </c>
      <c r="S2836" s="25">
        <f t="shared" si="274"/>
        <v>0</v>
      </c>
      <c r="W2836">
        <f>IF(AND(P2836&gt;='World Hubbert'!$N$9,P2835&lt;'World Hubbert'!$N$9),'Data 1'!M2836,0)</f>
        <v>0</v>
      </c>
      <c r="X2836">
        <f>IF(AND(P2836&gt;='World Hubbert'!$P$9,P2835&lt;'World Hubbert'!$P$9),'Data 1'!M2836,0)</f>
        <v>0</v>
      </c>
    </row>
    <row r="2837" spans="13:24">
      <c r="M2837">
        <f t="shared" si="272"/>
        <v>2834</v>
      </c>
      <c r="N2837">
        <f>MAX('World Hubbert'!$N$17*(1-(M2837/'World Hubbert'!$N$18))*M2837,0)</f>
        <v>0</v>
      </c>
      <c r="O2837">
        <f t="shared" ref="O2837:O2900" si="276">IF(N2837&gt;0,1/N2837,0)</f>
        <v>0</v>
      </c>
      <c r="P2837">
        <f t="shared" ref="P2837:P2900" si="277">P2836+O2837</f>
        <v>2100.9710439404557</v>
      </c>
      <c r="Q2837">
        <f t="shared" si="275"/>
        <v>2100</v>
      </c>
      <c r="R2837" s="25">
        <f t="shared" si="273"/>
        <v>0</v>
      </c>
      <c r="S2837" s="25">
        <f t="shared" si="274"/>
        <v>0</v>
      </c>
      <c r="W2837">
        <f>IF(AND(P2837&gt;='World Hubbert'!$N$9,P2836&lt;'World Hubbert'!$N$9),'Data 1'!M2837,0)</f>
        <v>0</v>
      </c>
      <c r="X2837">
        <f>IF(AND(P2837&gt;='World Hubbert'!$P$9,P2836&lt;'World Hubbert'!$P$9),'Data 1'!M2837,0)</f>
        <v>0</v>
      </c>
    </row>
    <row r="2838" spans="13:24">
      <c r="M2838">
        <f t="shared" si="272"/>
        <v>2835</v>
      </c>
      <c r="N2838">
        <f>MAX('World Hubbert'!$N$17*(1-(M2838/'World Hubbert'!$N$18))*M2838,0)</f>
        <v>0</v>
      </c>
      <c r="O2838">
        <f t="shared" si="276"/>
        <v>0</v>
      </c>
      <c r="P2838">
        <f t="shared" si="277"/>
        <v>2100.9710439404557</v>
      </c>
      <c r="Q2838">
        <f t="shared" si="275"/>
        <v>2100</v>
      </c>
      <c r="R2838" s="25">
        <f t="shared" si="273"/>
        <v>0</v>
      </c>
      <c r="S2838" s="25">
        <f t="shared" si="274"/>
        <v>0</v>
      </c>
      <c r="W2838">
        <f>IF(AND(P2838&gt;='World Hubbert'!$N$9,P2837&lt;'World Hubbert'!$N$9),'Data 1'!M2838,0)</f>
        <v>0</v>
      </c>
      <c r="X2838">
        <f>IF(AND(P2838&gt;='World Hubbert'!$P$9,P2837&lt;'World Hubbert'!$P$9),'Data 1'!M2838,0)</f>
        <v>0</v>
      </c>
    </row>
    <row r="2839" spans="13:24">
      <c r="M2839">
        <f t="shared" si="272"/>
        <v>2836</v>
      </c>
      <c r="N2839">
        <f>MAX('World Hubbert'!$N$17*(1-(M2839/'World Hubbert'!$N$18))*M2839,0)</f>
        <v>0</v>
      </c>
      <c r="O2839">
        <f t="shared" si="276"/>
        <v>0</v>
      </c>
      <c r="P2839">
        <f t="shared" si="277"/>
        <v>2100.9710439404557</v>
      </c>
      <c r="Q2839">
        <f t="shared" si="275"/>
        <v>2100</v>
      </c>
      <c r="R2839" s="25">
        <f t="shared" si="273"/>
        <v>0</v>
      </c>
      <c r="S2839" s="25">
        <f t="shared" si="274"/>
        <v>0</v>
      </c>
      <c r="W2839">
        <f>IF(AND(P2839&gt;='World Hubbert'!$N$9,P2838&lt;'World Hubbert'!$N$9),'Data 1'!M2839,0)</f>
        <v>0</v>
      </c>
      <c r="X2839">
        <f>IF(AND(P2839&gt;='World Hubbert'!$P$9,P2838&lt;'World Hubbert'!$P$9),'Data 1'!M2839,0)</f>
        <v>0</v>
      </c>
    </row>
    <row r="2840" spans="13:24">
      <c r="M2840">
        <f t="shared" si="272"/>
        <v>2837</v>
      </c>
      <c r="N2840">
        <f>MAX('World Hubbert'!$N$17*(1-(M2840/'World Hubbert'!$N$18))*M2840,0)</f>
        <v>0</v>
      </c>
      <c r="O2840">
        <f t="shared" si="276"/>
        <v>0</v>
      </c>
      <c r="P2840">
        <f t="shared" si="277"/>
        <v>2100.9710439404557</v>
      </c>
      <c r="Q2840">
        <f t="shared" si="275"/>
        <v>2100</v>
      </c>
      <c r="R2840" s="25">
        <f t="shared" si="273"/>
        <v>0</v>
      </c>
      <c r="S2840" s="25">
        <f t="shared" si="274"/>
        <v>0</v>
      </c>
      <c r="W2840">
        <f>IF(AND(P2840&gt;='World Hubbert'!$N$9,P2839&lt;'World Hubbert'!$N$9),'Data 1'!M2840,0)</f>
        <v>0</v>
      </c>
      <c r="X2840">
        <f>IF(AND(P2840&gt;='World Hubbert'!$P$9,P2839&lt;'World Hubbert'!$P$9),'Data 1'!M2840,0)</f>
        <v>0</v>
      </c>
    </row>
    <row r="2841" spans="13:24">
      <c r="M2841">
        <f t="shared" si="272"/>
        <v>2838</v>
      </c>
      <c r="N2841">
        <f>MAX('World Hubbert'!$N$17*(1-(M2841/'World Hubbert'!$N$18))*M2841,0)</f>
        <v>0</v>
      </c>
      <c r="O2841">
        <f t="shared" si="276"/>
        <v>0</v>
      </c>
      <c r="P2841">
        <f t="shared" si="277"/>
        <v>2100.9710439404557</v>
      </c>
      <c r="Q2841">
        <f t="shared" si="275"/>
        <v>2100</v>
      </c>
      <c r="R2841" s="25">
        <f t="shared" si="273"/>
        <v>0</v>
      </c>
      <c r="S2841" s="25">
        <f t="shared" si="274"/>
        <v>0</v>
      </c>
      <c r="W2841">
        <f>IF(AND(P2841&gt;='World Hubbert'!$N$9,P2840&lt;'World Hubbert'!$N$9),'Data 1'!M2841,0)</f>
        <v>0</v>
      </c>
      <c r="X2841">
        <f>IF(AND(P2841&gt;='World Hubbert'!$P$9,P2840&lt;'World Hubbert'!$P$9),'Data 1'!M2841,0)</f>
        <v>0</v>
      </c>
    </row>
    <row r="2842" spans="13:24">
      <c r="M2842">
        <f t="shared" si="272"/>
        <v>2839</v>
      </c>
      <c r="N2842">
        <f>MAX('World Hubbert'!$N$17*(1-(M2842/'World Hubbert'!$N$18))*M2842,0)</f>
        <v>0</v>
      </c>
      <c r="O2842">
        <f t="shared" si="276"/>
        <v>0</v>
      </c>
      <c r="P2842">
        <f t="shared" si="277"/>
        <v>2100.9710439404557</v>
      </c>
      <c r="Q2842">
        <f t="shared" si="275"/>
        <v>2100</v>
      </c>
      <c r="R2842" s="25">
        <f t="shared" si="273"/>
        <v>0</v>
      </c>
      <c r="S2842" s="25">
        <f t="shared" si="274"/>
        <v>0</v>
      </c>
      <c r="W2842">
        <f>IF(AND(P2842&gt;='World Hubbert'!$N$9,P2841&lt;'World Hubbert'!$N$9),'Data 1'!M2842,0)</f>
        <v>0</v>
      </c>
      <c r="X2842">
        <f>IF(AND(P2842&gt;='World Hubbert'!$P$9,P2841&lt;'World Hubbert'!$P$9),'Data 1'!M2842,0)</f>
        <v>0</v>
      </c>
    </row>
    <row r="2843" spans="13:24">
      <c r="M2843">
        <f t="shared" si="272"/>
        <v>2840</v>
      </c>
      <c r="N2843">
        <f>MAX('World Hubbert'!$N$17*(1-(M2843/'World Hubbert'!$N$18))*M2843,0)</f>
        <v>0</v>
      </c>
      <c r="O2843">
        <f t="shared" si="276"/>
        <v>0</v>
      </c>
      <c r="P2843">
        <f t="shared" si="277"/>
        <v>2100.9710439404557</v>
      </c>
      <c r="Q2843">
        <f t="shared" si="275"/>
        <v>2100</v>
      </c>
      <c r="R2843" s="25">
        <f t="shared" si="273"/>
        <v>0</v>
      </c>
      <c r="S2843" s="25">
        <f t="shared" si="274"/>
        <v>0</v>
      </c>
      <c r="W2843">
        <f>IF(AND(P2843&gt;='World Hubbert'!$N$9,P2842&lt;'World Hubbert'!$N$9),'Data 1'!M2843,0)</f>
        <v>0</v>
      </c>
      <c r="X2843">
        <f>IF(AND(P2843&gt;='World Hubbert'!$P$9,P2842&lt;'World Hubbert'!$P$9),'Data 1'!M2843,0)</f>
        <v>0</v>
      </c>
    </row>
    <row r="2844" spans="13:24">
      <c r="M2844">
        <f t="shared" si="272"/>
        <v>2841</v>
      </c>
      <c r="N2844">
        <f>MAX('World Hubbert'!$N$17*(1-(M2844/'World Hubbert'!$N$18))*M2844,0)</f>
        <v>0</v>
      </c>
      <c r="O2844">
        <f t="shared" si="276"/>
        <v>0</v>
      </c>
      <c r="P2844">
        <f t="shared" si="277"/>
        <v>2100.9710439404557</v>
      </c>
      <c r="Q2844">
        <f t="shared" si="275"/>
        <v>2100</v>
      </c>
      <c r="R2844" s="25">
        <f t="shared" si="273"/>
        <v>0</v>
      </c>
      <c r="S2844" s="25">
        <f t="shared" si="274"/>
        <v>0</v>
      </c>
      <c r="W2844">
        <f>IF(AND(P2844&gt;='World Hubbert'!$N$9,P2843&lt;'World Hubbert'!$N$9),'Data 1'!M2844,0)</f>
        <v>0</v>
      </c>
      <c r="X2844">
        <f>IF(AND(P2844&gt;='World Hubbert'!$P$9,P2843&lt;'World Hubbert'!$P$9),'Data 1'!M2844,0)</f>
        <v>0</v>
      </c>
    </row>
    <row r="2845" spans="13:24">
      <c r="M2845">
        <f t="shared" si="272"/>
        <v>2842</v>
      </c>
      <c r="N2845">
        <f>MAX('World Hubbert'!$N$17*(1-(M2845/'World Hubbert'!$N$18))*M2845,0)</f>
        <v>0</v>
      </c>
      <c r="O2845">
        <f t="shared" si="276"/>
        <v>0</v>
      </c>
      <c r="P2845">
        <f t="shared" si="277"/>
        <v>2100.9710439404557</v>
      </c>
      <c r="Q2845">
        <f t="shared" si="275"/>
        <v>2100</v>
      </c>
      <c r="R2845" s="25">
        <f t="shared" si="273"/>
        <v>0</v>
      </c>
      <c r="S2845" s="25">
        <f t="shared" si="274"/>
        <v>0</v>
      </c>
      <c r="W2845">
        <f>IF(AND(P2845&gt;='World Hubbert'!$N$9,P2844&lt;'World Hubbert'!$N$9),'Data 1'!M2845,0)</f>
        <v>0</v>
      </c>
      <c r="X2845">
        <f>IF(AND(P2845&gt;='World Hubbert'!$P$9,P2844&lt;'World Hubbert'!$P$9),'Data 1'!M2845,0)</f>
        <v>0</v>
      </c>
    </row>
    <row r="2846" spans="13:24">
      <c r="M2846">
        <f t="shared" si="272"/>
        <v>2843</v>
      </c>
      <c r="N2846">
        <f>MAX('World Hubbert'!$N$17*(1-(M2846/'World Hubbert'!$N$18))*M2846,0)</f>
        <v>0</v>
      </c>
      <c r="O2846">
        <f t="shared" si="276"/>
        <v>0</v>
      </c>
      <c r="P2846">
        <f t="shared" si="277"/>
        <v>2100.9710439404557</v>
      </c>
      <c r="Q2846">
        <f t="shared" si="275"/>
        <v>2100</v>
      </c>
      <c r="R2846" s="25">
        <f t="shared" si="273"/>
        <v>0</v>
      </c>
      <c r="S2846" s="25">
        <f t="shared" si="274"/>
        <v>0</v>
      </c>
      <c r="W2846">
        <f>IF(AND(P2846&gt;='World Hubbert'!$N$9,P2845&lt;'World Hubbert'!$N$9),'Data 1'!M2846,0)</f>
        <v>0</v>
      </c>
      <c r="X2846">
        <f>IF(AND(P2846&gt;='World Hubbert'!$P$9,P2845&lt;'World Hubbert'!$P$9),'Data 1'!M2846,0)</f>
        <v>0</v>
      </c>
    </row>
    <row r="2847" spans="13:24">
      <c r="M2847">
        <f t="shared" si="272"/>
        <v>2844</v>
      </c>
      <c r="N2847">
        <f>MAX('World Hubbert'!$N$17*(1-(M2847/'World Hubbert'!$N$18))*M2847,0)</f>
        <v>0</v>
      </c>
      <c r="O2847">
        <f t="shared" si="276"/>
        <v>0</v>
      </c>
      <c r="P2847">
        <f t="shared" si="277"/>
        <v>2100.9710439404557</v>
      </c>
      <c r="Q2847">
        <f t="shared" si="275"/>
        <v>2100</v>
      </c>
      <c r="R2847" s="25">
        <f t="shared" si="273"/>
        <v>0</v>
      </c>
      <c r="S2847" s="25">
        <f t="shared" si="274"/>
        <v>0</v>
      </c>
      <c r="W2847">
        <f>IF(AND(P2847&gt;='World Hubbert'!$N$9,P2846&lt;'World Hubbert'!$N$9),'Data 1'!M2847,0)</f>
        <v>0</v>
      </c>
      <c r="X2847">
        <f>IF(AND(P2847&gt;='World Hubbert'!$P$9,P2846&lt;'World Hubbert'!$P$9),'Data 1'!M2847,0)</f>
        <v>0</v>
      </c>
    </row>
    <row r="2848" spans="13:24">
      <c r="M2848">
        <f t="shared" si="272"/>
        <v>2845</v>
      </c>
      <c r="N2848">
        <f>MAX('World Hubbert'!$N$17*(1-(M2848/'World Hubbert'!$N$18))*M2848,0)</f>
        <v>0</v>
      </c>
      <c r="O2848">
        <f t="shared" si="276"/>
        <v>0</v>
      </c>
      <c r="P2848">
        <f t="shared" si="277"/>
        <v>2100.9710439404557</v>
      </c>
      <c r="Q2848">
        <f t="shared" si="275"/>
        <v>2100</v>
      </c>
      <c r="R2848" s="25">
        <f t="shared" si="273"/>
        <v>0</v>
      </c>
      <c r="S2848" s="25">
        <f t="shared" si="274"/>
        <v>0</v>
      </c>
      <c r="W2848">
        <f>IF(AND(P2848&gt;='World Hubbert'!$N$9,P2847&lt;'World Hubbert'!$N$9),'Data 1'!M2848,0)</f>
        <v>0</v>
      </c>
      <c r="X2848">
        <f>IF(AND(P2848&gt;='World Hubbert'!$P$9,P2847&lt;'World Hubbert'!$P$9),'Data 1'!M2848,0)</f>
        <v>0</v>
      </c>
    </row>
    <row r="2849" spans="13:24">
      <c r="M2849">
        <f t="shared" si="272"/>
        <v>2846</v>
      </c>
      <c r="N2849">
        <f>MAX('World Hubbert'!$N$17*(1-(M2849/'World Hubbert'!$N$18))*M2849,0)</f>
        <v>0</v>
      </c>
      <c r="O2849">
        <f t="shared" si="276"/>
        <v>0</v>
      </c>
      <c r="P2849">
        <f t="shared" si="277"/>
        <v>2100.9710439404557</v>
      </c>
      <c r="Q2849">
        <f t="shared" si="275"/>
        <v>2100</v>
      </c>
      <c r="R2849" s="25">
        <f t="shared" si="273"/>
        <v>0</v>
      </c>
      <c r="S2849" s="25">
        <f t="shared" si="274"/>
        <v>0</v>
      </c>
      <c r="W2849">
        <f>IF(AND(P2849&gt;='World Hubbert'!$N$9,P2848&lt;'World Hubbert'!$N$9),'Data 1'!M2849,0)</f>
        <v>0</v>
      </c>
      <c r="X2849">
        <f>IF(AND(P2849&gt;='World Hubbert'!$P$9,P2848&lt;'World Hubbert'!$P$9),'Data 1'!M2849,0)</f>
        <v>0</v>
      </c>
    </row>
    <row r="2850" spans="13:24">
      <c r="M2850">
        <f t="shared" si="272"/>
        <v>2847</v>
      </c>
      <c r="N2850">
        <f>MAX('World Hubbert'!$N$17*(1-(M2850/'World Hubbert'!$N$18))*M2850,0)</f>
        <v>0</v>
      </c>
      <c r="O2850">
        <f t="shared" si="276"/>
        <v>0</v>
      </c>
      <c r="P2850">
        <f t="shared" si="277"/>
        <v>2100.9710439404557</v>
      </c>
      <c r="Q2850">
        <f t="shared" si="275"/>
        <v>2100</v>
      </c>
      <c r="R2850" s="25">
        <f t="shared" si="273"/>
        <v>0</v>
      </c>
      <c r="S2850" s="25">
        <f t="shared" si="274"/>
        <v>0</v>
      </c>
      <c r="W2850">
        <f>IF(AND(P2850&gt;='World Hubbert'!$N$9,P2849&lt;'World Hubbert'!$N$9),'Data 1'!M2850,0)</f>
        <v>0</v>
      </c>
      <c r="X2850">
        <f>IF(AND(P2850&gt;='World Hubbert'!$P$9,P2849&lt;'World Hubbert'!$P$9),'Data 1'!M2850,0)</f>
        <v>0</v>
      </c>
    </row>
    <row r="2851" spans="13:24">
      <c r="M2851">
        <f t="shared" si="272"/>
        <v>2848</v>
      </c>
      <c r="N2851">
        <f>MAX('World Hubbert'!$N$17*(1-(M2851/'World Hubbert'!$N$18))*M2851,0)</f>
        <v>0</v>
      </c>
      <c r="O2851">
        <f t="shared" si="276"/>
        <v>0</v>
      </c>
      <c r="P2851">
        <f t="shared" si="277"/>
        <v>2100.9710439404557</v>
      </c>
      <c r="Q2851">
        <f t="shared" si="275"/>
        <v>2100</v>
      </c>
      <c r="R2851" s="25">
        <f t="shared" si="273"/>
        <v>0</v>
      </c>
      <c r="S2851" s="25">
        <f t="shared" si="274"/>
        <v>0</v>
      </c>
      <c r="W2851">
        <f>IF(AND(P2851&gt;='World Hubbert'!$N$9,P2850&lt;'World Hubbert'!$N$9),'Data 1'!M2851,0)</f>
        <v>0</v>
      </c>
      <c r="X2851">
        <f>IF(AND(P2851&gt;='World Hubbert'!$P$9,P2850&lt;'World Hubbert'!$P$9),'Data 1'!M2851,0)</f>
        <v>0</v>
      </c>
    </row>
    <row r="2852" spans="13:24">
      <c r="M2852">
        <f t="shared" si="272"/>
        <v>2849</v>
      </c>
      <c r="N2852">
        <f>MAX('World Hubbert'!$N$17*(1-(M2852/'World Hubbert'!$N$18))*M2852,0)</f>
        <v>0</v>
      </c>
      <c r="O2852">
        <f t="shared" si="276"/>
        <v>0</v>
      </c>
      <c r="P2852">
        <f t="shared" si="277"/>
        <v>2100.9710439404557</v>
      </c>
      <c r="Q2852">
        <f t="shared" si="275"/>
        <v>2100</v>
      </c>
      <c r="R2852" s="25">
        <f t="shared" si="273"/>
        <v>0</v>
      </c>
      <c r="S2852" s="25">
        <f t="shared" si="274"/>
        <v>0</v>
      </c>
      <c r="W2852">
        <f>IF(AND(P2852&gt;='World Hubbert'!$N$9,P2851&lt;'World Hubbert'!$N$9),'Data 1'!M2852,0)</f>
        <v>0</v>
      </c>
      <c r="X2852">
        <f>IF(AND(P2852&gt;='World Hubbert'!$P$9,P2851&lt;'World Hubbert'!$P$9),'Data 1'!M2852,0)</f>
        <v>0</v>
      </c>
    </row>
    <row r="2853" spans="13:24">
      <c r="M2853">
        <f t="shared" si="272"/>
        <v>2850</v>
      </c>
      <c r="N2853">
        <f>MAX('World Hubbert'!$N$17*(1-(M2853/'World Hubbert'!$N$18))*M2853,0)</f>
        <v>0</v>
      </c>
      <c r="O2853">
        <f t="shared" si="276"/>
        <v>0</v>
      </c>
      <c r="P2853">
        <f t="shared" si="277"/>
        <v>2100.9710439404557</v>
      </c>
      <c r="Q2853">
        <f t="shared" si="275"/>
        <v>2100</v>
      </c>
      <c r="R2853" s="25">
        <f t="shared" si="273"/>
        <v>0</v>
      </c>
      <c r="S2853" s="25">
        <f t="shared" si="274"/>
        <v>0</v>
      </c>
      <c r="W2853">
        <f>IF(AND(P2853&gt;='World Hubbert'!$N$9,P2852&lt;'World Hubbert'!$N$9),'Data 1'!M2853,0)</f>
        <v>0</v>
      </c>
      <c r="X2853">
        <f>IF(AND(P2853&gt;='World Hubbert'!$P$9,P2852&lt;'World Hubbert'!$P$9),'Data 1'!M2853,0)</f>
        <v>0</v>
      </c>
    </row>
    <row r="2854" spans="13:24">
      <c r="M2854">
        <f t="shared" si="272"/>
        <v>2851</v>
      </c>
      <c r="N2854">
        <f>MAX('World Hubbert'!$N$17*(1-(M2854/'World Hubbert'!$N$18))*M2854,0)</f>
        <v>0</v>
      </c>
      <c r="O2854">
        <f t="shared" si="276"/>
        <v>0</v>
      </c>
      <c r="P2854">
        <f t="shared" si="277"/>
        <v>2100.9710439404557</v>
      </c>
      <c r="Q2854">
        <f t="shared" si="275"/>
        <v>2100</v>
      </c>
      <c r="R2854" s="25">
        <f t="shared" si="273"/>
        <v>0</v>
      </c>
      <c r="S2854" s="25">
        <f t="shared" si="274"/>
        <v>0</v>
      </c>
      <c r="W2854">
        <f>IF(AND(P2854&gt;='World Hubbert'!$N$9,P2853&lt;'World Hubbert'!$N$9),'Data 1'!M2854,0)</f>
        <v>0</v>
      </c>
      <c r="X2854">
        <f>IF(AND(P2854&gt;='World Hubbert'!$P$9,P2853&lt;'World Hubbert'!$P$9),'Data 1'!M2854,0)</f>
        <v>0</v>
      </c>
    </row>
    <row r="2855" spans="13:24">
      <c r="M2855">
        <f t="shared" si="272"/>
        <v>2852</v>
      </c>
      <c r="N2855">
        <f>MAX('World Hubbert'!$N$17*(1-(M2855/'World Hubbert'!$N$18))*M2855,0)</f>
        <v>0</v>
      </c>
      <c r="O2855">
        <f t="shared" si="276"/>
        <v>0</v>
      </c>
      <c r="P2855">
        <f t="shared" si="277"/>
        <v>2100.9710439404557</v>
      </c>
      <c r="Q2855">
        <f t="shared" si="275"/>
        <v>2100</v>
      </c>
      <c r="R2855" s="25">
        <f t="shared" si="273"/>
        <v>0</v>
      </c>
      <c r="S2855" s="25">
        <f t="shared" si="274"/>
        <v>0</v>
      </c>
      <c r="W2855">
        <f>IF(AND(P2855&gt;='World Hubbert'!$N$9,P2854&lt;'World Hubbert'!$N$9),'Data 1'!M2855,0)</f>
        <v>0</v>
      </c>
      <c r="X2855">
        <f>IF(AND(P2855&gt;='World Hubbert'!$P$9,P2854&lt;'World Hubbert'!$P$9),'Data 1'!M2855,0)</f>
        <v>0</v>
      </c>
    </row>
    <row r="2856" spans="13:24">
      <c r="M2856">
        <f t="shared" si="272"/>
        <v>2853</v>
      </c>
      <c r="N2856">
        <f>MAX('World Hubbert'!$N$17*(1-(M2856/'World Hubbert'!$N$18))*M2856,0)</f>
        <v>0</v>
      </c>
      <c r="O2856">
        <f t="shared" si="276"/>
        <v>0</v>
      </c>
      <c r="P2856">
        <f t="shared" si="277"/>
        <v>2100.9710439404557</v>
      </c>
      <c r="Q2856">
        <f t="shared" si="275"/>
        <v>2100</v>
      </c>
      <c r="R2856" s="25">
        <f t="shared" si="273"/>
        <v>0</v>
      </c>
      <c r="S2856" s="25">
        <f t="shared" si="274"/>
        <v>0</v>
      </c>
      <c r="W2856">
        <f>IF(AND(P2856&gt;='World Hubbert'!$N$9,P2855&lt;'World Hubbert'!$N$9),'Data 1'!M2856,0)</f>
        <v>0</v>
      </c>
      <c r="X2856">
        <f>IF(AND(P2856&gt;='World Hubbert'!$P$9,P2855&lt;'World Hubbert'!$P$9),'Data 1'!M2856,0)</f>
        <v>0</v>
      </c>
    </row>
    <row r="2857" spans="13:24">
      <c r="M2857">
        <f t="shared" si="272"/>
        <v>2854</v>
      </c>
      <c r="N2857">
        <f>MAX('World Hubbert'!$N$17*(1-(M2857/'World Hubbert'!$N$18))*M2857,0)</f>
        <v>0</v>
      </c>
      <c r="O2857">
        <f t="shared" si="276"/>
        <v>0</v>
      </c>
      <c r="P2857">
        <f t="shared" si="277"/>
        <v>2100.9710439404557</v>
      </c>
      <c r="Q2857">
        <f t="shared" si="275"/>
        <v>2100</v>
      </c>
      <c r="R2857" s="25">
        <f t="shared" si="273"/>
        <v>0</v>
      </c>
      <c r="S2857" s="25">
        <f t="shared" si="274"/>
        <v>0</v>
      </c>
      <c r="W2857">
        <f>IF(AND(P2857&gt;='World Hubbert'!$N$9,P2856&lt;'World Hubbert'!$N$9),'Data 1'!M2857,0)</f>
        <v>0</v>
      </c>
      <c r="X2857">
        <f>IF(AND(P2857&gt;='World Hubbert'!$P$9,P2856&lt;'World Hubbert'!$P$9),'Data 1'!M2857,0)</f>
        <v>0</v>
      </c>
    </row>
    <row r="2858" spans="13:24">
      <c r="M2858">
        <f t="shared" si="272"/>
        <v>2855</v>
      </c>
      <c r="N2858">
        <f>MAX('World Hubbert'!$N$17*(1-(M2858/'World Hubbert'!$N$18))*M2858,0)</f>
        <v>0</v>
      </c>
      <c r="O2858">
        <f t="shared" si="276"/>
        <v>0</v>
      </c>
      <c r="P2858">
        <f t="shared" si="277"/>
        <v>2100.9710439404557</v>
      </c>
      <c r="Q2858">
        <f t="shared" si="275"/>
        <v>2100</v>
      </c>
      <c r="R2858" s="25">
        <f t="shared" si="273"/>
        <v>0</v>
      </c>
      <c r="S2858" s="25">
        <f t="shared" si="274"/>
        <v>0</v>
      </c>
      <c r="W2858">
        <f>IF(AND(P2858&gt;='World Hubbert'!$N$9,P2857&lt;'World Hubbert'!$N$9),'Data 1'!M2858,0)</f>
        <v>0</v>
      </c>
      <c r="X2858">
        <f>IF(AND(P2858&gt;='World Hubbert'!$P$9,P2857&lt;'World Hubbert'!$P$9),'Data 1'!M2858,0)</f>
        <v>0</v>
      </c>
    </row>
    <row r="2859" spans="13:24">
      <c r="M2859">
        <f t="shared" si="272"/>
        <v>2856</v>
      </c>
      <c r="N2859">
        <f>MAX('World Hubbert'!$N$17*(1-(M2859/'World Hubbert'!$N$18))*M2859,0)</f>
        <v>0</v>
      </c>
      <c r="O2859">
        <f t="shared" si="276"/>
        <v>0</v>
      </c>
      <c r="P2859">
        <f t="shared" si="277"/>
        <v>2100.9710439404557</v>
      </c>
      <c r="Q2859">
        <f t="shared" si="275"/>
        <v>2100</v>
      </c>
      <c r="R2859" s="25">
        <f t="shared" si="273"/>
        <v>0</v>
      </c>
      <c r="S2859" s="25">
        <f t="shared" si="274"/>
        <v>0</v>
      </c>
      <c r="W2859">
        <f>IF(AND(P2859&gt;='World Hubbert'!$N$9,P2858&lt;'World Hubbert'!$N$9),'Data 1'!M2859,0)</f>
        <v>0</v>
      </c>
      <c r="X2859">
        <f>IF(AND(P2859&gt;='World Hubbert'!$P$9,P2858&lt;'World Hubbert'!$P$9),'Data 1'!M2859,0)</f>
        <v>0</v>
      </c>
    </row>
    <row r="2860" spans="13:24">
      <c r="M2860">
        <f t="shared" si="272"/>
        <v>2857</v>
      </c>
      <c r="N2860">
        <f>MAX('World Hubbert'!$N$17*(1-(M2860/'World Hubbert'!$N$18))*M2860,0)</f>
        <v>0</v>
      </c>
      <c r="O2860">
        <f t="shared" si="276"/>
        <v>0</v>
      </c>
      <c r="P2860">
        <f t="shared" si="277"/>
        <v>2100.9710439404557</v>
      </c>
      <c r="Q2860">
        <f t="shared" si="275"/>
        <v>2100</v>
      </c>
      <c r="R2860" s="25">
        <f t="shared" si="273"/>
        <v>0</v>
      </c>
      <c r="S2860" s="25">
        <f t="shared" si="274"/>
        <v>0</v>
      </c>
      <c r="W2860">
        <f>IF(AND(P2860&gt;='World Hubbert'!$N$9,P2859&lt;'World Hubbert'!$N$9),'Data 1'!M2860,0)</f>
        <v>0</v>
      </c>
      <c r="X2860">
        <f>IF(AND(P2860&gt;='World Hubbert'!$P$9,P2859&lt;'World Hubbert'!$P$9),'Data 1'!M2860,0)</f>
        <v>0</v>
      </c>
    </row>
    <row r="2861" spans="13:24">
      <c r="M2861">
        <f t="shared" si="272"/>
        <v>2858</v>
      </c>
      <c r="N2861">
        <f>MAX('World Hubbert'!$N$17*(1-(M2861/'World Hubbert'!$N$18))*M2861,0)</f>
        <v>0</v>
      </c>
      <c r="O2861">
        <f t="shared" si="276"/>
        <v>0</v>
      </c>
      <c r="P2861">
        <f t="shared" si="277"/>
        <v>2100.9710439404557</v>
      </c>
      <c r="Q2861">
        <f t="shared" si="275"/>
        <v>2100</v>
      </c>
      <c r="R2861" s="25">
        <f t="shared" si="273"/>
        <v>0</v>
      </c>
      <c r="S2861" s="25">
        <f t="shared" si="274"/>
        <v>0</v>
      </c>
      <c r="W2861">
        <f>IF(AND(P2861&gt;='World Hubbert'!$N$9,P2860&lt;'World Hubbert'!$N$9),'Data 1'!M2861,0)</f>
        <v>0</v>
      </c>
      <c r="X2861">
        <f>IF(AND(P2861&gt;='World Hubbert'!$P$9,P2860&lt;'World Hubbert'!$P$9),'Data 1'!M2861,0)</f>
        <v>0</v>
      </c>
    </row>
    <row r="2862" spans="13:24">
      <c r="M2862">
        <f t="shared" si="272"/>
        <v>2859</v>
      </c>
      <c r="N2862">
        <f>MAX('World Hubbert'!$N$17*(1-(M2862/'World Hubbert'!$N$18))*M2862,0)</f>
        <v>0</v>
      </c>
      <c r="O2862">
        <f t="shared" si="276"/>
        <v>0</v>
      </c>
      <c r="P2862">
        <f t="shared" si="277"/>
        <v>2100.9710439404557</v>
      </c>
      <c r="Q2862">
        <f t="shared" si="275"/>
        <v>2100</v>
      </c>
      <c r="R2862" s="25">
        <f t="shared" si="273"/>
        <v>0</v>
      </c>
      <c r="S2862" s="25">
        <f t="shared" si="274"/>
        <v>0</v>
      </c>
      <c r="W2862">
        <f>IF(AND(P2862&gt;='World Hubbert'!$N$9,P2861&lt;'World Hubbert'!$N$9),'Data 1'!M2862,0)</f>
        <v>0</v>
      </c>
      <c r="X2862">
        <f>IF(AND(P2862&gt;='World Hubbert'!$P$9,P2861&lt;'World Hubbert'!$P$9),'Data 1'!M2862,0)</f>
        <v>0</v>
      </c>
    </row>
    <row r="2863" spans="13:24">
      <c r="M2863">
        <f t="shared" si="272"/>
        <v>2860</v>
      </c>
      <c r="N2863">
        <f>MAX('World Hubbert'!$N$17*(1-(M2863/'World Hubbert'!$N$18))*M2863,0)</f>
        <v>0</v>
      </c>
      <c r="O2863">
        <f t="shared" si="276"/>
        <v>0</v>
      </c>
      <c r="P2863">
        <f t="shared" si="277"/>
        <v>2100.9710439404557</v>
      </c>
      <c r="Q2863">
        <f t="shared" si="275"/>
        <v>2100</v>
      </c>
      <c r="R2863" s="25">
        <f t="shared" si="273"/>
        <v>0</v>
      </c>
      <c r="S2863" s="25">
        <f t="shared" si="274"/>
        <v>0</v>
      </c>
      <c r="W2863">
        <f>IF(AND(P2863&gt;='World Hubbert'!$N$9,P2862&lt;'World Hubbert'!$N$9),'Data 1'!M2863,0)</f>
        <v>0</v>
      </c>
      <c r="X2863">
        <f>IF(AND(P2863&gt;='World Hubbert'!$P$9,P2862&lt;'World Hubbert'!$P$9),'Data 1'!M2863,0)</f>
        <v>0</v>
      </c>
    </row>
    <row r="2864" spans="13:24">
      <c r="M2864">
        <f t="shared" si="272"/>
        <v>2861</v>
      </c>
      <c r="N2864">
        <f>MAX('World Hubbert'!$N$17*(1-(M2864/'World Hubbert'!$N$18))*M2864,0)</f>
        <v>0</v>
      </c>
      <c r="O2864">
        <f t="shared" si="276"/>
        <v>0</v>
      </c>
      <c r="P2864">
        <f t="shared" si="277"/>
        <v>2100.9710439404557</v>
      </c>
      <c r="Q2864">
        <f t="shared" si="275"/>
        <v>2100</v>
      </c>
      <c r="R2864" s="25">
        <f t="shared" si="273"/>
        <v>0</v>
      </c>
      <c r="S2864" s="25">
        <f t="shared" si="274"/>
        <v>0</v>
      </c>
      <c r="W2864">
        <f>IF(AND(P2864&gt;='World Hubbert'!$N$9,P2863&lt;'World Hubbert'!$N$9),'Data 1'!M2864,0)</f>
        <v>0</v>
      </c>
      <c r="X2864">
        <f>IF(AND(P2864&gt;='World Hubbert'!$P$9,P2863&lt;'World Hubbert'!$P$9),'Data 1'!M2864,0)</f>
        <v>0</v>
      </c>
    </row>
    <row r="2865" spans="13:24">
      <c r="M2865">
        <f t="shared" si="272"/>
        <v>2862</v>
      </c>
      <c r="N2865">
        <f>MAX('World Hubbert'!$N$17*(1-(M2865/'World Hubbert'!$N$18))*M2865,0)</f>
        <v>0</v>
      </c>
      <c r="O2865">
        <f t="shared" si="276"/>
        <v>0</v>
      </c>
      <c r="P2865">
        <f t="shared" si="277"/>
        <v>2100.9710439404557</v>
      </c>
      <c r="Q2865">
        <f t="shared" si="275"/>
        <v>2100</v>
      </c>
      <c r="R2865" s="25">
        <f t="shared" si="273"/>
        <v>0</v>
      </c>
      <c r="S2865" s="25">
        <f t="shared" si="274"/>
        <v>0</v>
      </c>
      <c r="W2865">
        <f>IF(AND(P2865&gt;='World Hubbert'!$N$9,P2864&lt;'World Hubbert'!$N$9),'Data 1'!M2865,0)</f>
        <v>0</v>
      </c>
      <c r="X2865">
        <f>IF(AND(P2865&gt;='World Hubbert'!$P$9,P2864&lt;'World Hubbert'!$P$9),'Data 1'!M2865,0)</f>
        <v>0</v>
      </c>
    </row>
    <row r="2866" spans="13:24">
      <c r="M2866">
        <f t="shared" si="272"/>
        <v>2863</v>
      </c>
      <c r="N2866">
        <f>MAX('World Hubbert'!$N$17*(1-(M2866/'World Hubbert'!$N$18))*M2866,0)</f>
        <v>0</v>
      </c>
      <c r="O2866">
        <f t="shared" si="276"/>
        <v>0</v>
      </c>
      <c r="P2866">
        <f t="shared" si="277"/>
        <v>2100.9710439404557</v>
      </c>
      <c r="Q2866">
        <f t="shared" si="275"/>
        <v>2100</v>
      </c>
      <c r="R2866" s="25">
        <f t="shared" si="273"/>
        <v>0</v>
      </c>
      <c r="S2866" s="25">
        <f t="shared" si="274"/>
        <v>0</v>
      </c>
      <c r="W2866">
        <f>IF(AND(P2866&gt;='World Hubbert'!$N$9,P2865&lt;'World Hubbert'!$N$9),'Data 1'!M2866,0)</f>
        <v>0</v>
      </c>
      <c r="X2866">
        <f>IF(AND(P2866&gt;='World Hubbert'!$P$9,P2865&lt;'World Hubbert'!$P$9),'Data 1'!M2866,0)</f>
        <v>0</v>
      </c>
    </row>
    <row r="2867" spans="13:24">
      <c r="M2867">
        <f t="shared" si="272"/>
        <v>2864</v>
      </c>
      <c r="N2867">
        <f>MAX('World Hubbert'!$N$17*(1-(M2867/'World Hubbert'!$N$18))*M2867,0)</f>
        <v>0</v>
      </c>
      <c r="O2867">
        <f t="shared" si="276"/>
        <v>0</v>
      </c>
      <c r="P2867">
        <f t="shared" si="277"/>
        <v>2100.9710439404557</v>
      </c>
      <c r="Q2867">
        <f t="shared" si="275"/>
        <v>2100</v>
      </c>
      <c r="R2867" s="25">
        <f t="shared" si="273"/>
        <v>0</v>
      </c>
      <c r="S2867" s="25">
        <f t="shared" si="274"/>
        <v>0</v>
      </c>
      <c r="W2867">
        <f>IF(AND(P2867&gt;='World Hubbert'!$N$9,P2866&lt;'World Hubbert'!$N$9),'Data 1'!M2867,0)</f>
        <v>0</v>
      </c>
      <c r="X2867">
        <f>IF(AND(P2867&gt;='World Hubbert'!$P$9,P2866&lt;'World Hubbert'!$P$9),'Data 1'!M2867,0)</f>
        <v>0</v>
      </c>
    </row>
    <row r="2868" spans="13:24">
      <c r="M2868">
        <f t="shared" si="272"/>
        <v>2865</v>
      </c>
      <c r="N2868">
        <f>MAX('World Hubbert'!$N$17*(1-(M2868/'World Hubbert'!$N$18))*M2868,0)</f>
        <v>0</v>
      </c>
      <c r="O2868">
        <f t="shared" si="276"/>
        <v>0</v>
      </c>
      <c r="P2868">
        <f t="shared" si="277"/>
        <v>2100.9710439404557</v>
      </c>
      <c r="Q2868">
        <f t="shared" si="275"/>
        <v>2100</v>
      </c>
      <c r="R2868" s="25">
        <f t="shared" si="273"/>
        <v>0</v>
      </c>
      <c r="S2868" s="25">
        <f t="shared" si="274"/>
        <v>0</v>
      </c>
      <c r="W2868">
        <f>IF(AND(P2868&gt;='World Hubbert'!$N$9,P2867&lt;'World Hubbert'!$N$9),'Data 1'!M2868,0)</f>
        <v>0</v>
      </c>
      <c r="X2868">
        <f>IF(AND(P2868&gt;='World Hubbert'!$P$9,P2867&lt;'World Hubbert'!$P$9),'Data 1'!M2868,0)</f>
        <v>0</v>
      </c>
    </row>
    <row r="2869" spans="13:24">
      <c r="M2869">
        <f t="shared" si="272"/>
        <v>2866</v>
      </c>
      <c r="N2869">
        <f>MAX('World Hubbert'!$N$17*(1-(M2869/'World Hubbert'!$N$18))*M2869,0)</f>
        <v>0</v>
      </c>
      <c r="O2869">
        <f t="shared" si="276"/>
        <v>0</v>
      </c>
      <c r="P2869">
        <f t="shared" si="277"/>
        <v>2100.9710439404557</v>
      </c>
      <c r="Q2869">
        <f t="shared" si="275"/>
        <v>2100</v>
      </c>
      <c r="R2869" s="25">
        <f t="shared" si="273"/>
        <v>0</v>
      </c>
      <c r="S2869" s="25">
        <f t="shared" si="274"/>
        <v>0</v>
      </c>
      <c r="W2869">
        <f>IF(AND(P2869&gt;='World Hubbert'!$N$9,P2868&lt;'World Hubbert'!$N$9),'Data 1'!M2869,0)</f>
        <v>0</v>
      </c>
      <c r="X2869">
        <f>IF(AND(P2869&gt;='World Hubbert'!$P$9,P2868&lt;'World Hubbert'!$P$9),'Data 1'!M2869,0)</f>
        <v>0</v>
      </c>
    </row>
    <row r="2870" spans="13:24">
      <c r="M2870">
        <f t="shared" si="272"/>
        <v>2867</v>
      </c>
      <c r="N2870">
        <f>MAX('World Hubbert'!$N$17*(1-(M2870/'World Hubbert'!$N$18))*M2870,0)</f>
        <v>0</v>
      </c>
      <c r="O2870">
        <f t="shared" si="276"/>
        <v>0</v>
      </c>
      <c r="P2870">
        <f t="shared" si="277"/>
        <v>2100.9710439404557</v>
      </c>
      <c r="Q2870">
        <f t="shared" si="275"/>
        <v>2100</v>
      </c>
      <c r="R2870" s="25">
        <f t="shared" si="273"/>
        <v>0</v>
      </c>
      <c r="S2870" s="25">
        <f t="shared" si="274"/>
        <v>0</v>
      </c>
      <c r="W2870">
        <f>IF(AND(P2870&gt;='World Hubbert'!$N$9,P2869&lt;'World Hubbert'!$N$9),'Data 1'!M2870,0)</f>
        <v>0</v>
      </c>
      <c r="X2870">
        <f>IF(AND(P2870&gt;='World Hubbert'!$P$9,P2869&lt;'World Hubbert'!$P$9),'Data 1'!M2870,0)</f>
        <v>0</v>
      </c>
    </row>
    <row r="2871" spans="13:24">
      <c r="M2871">
        <f t="shared" ref="M2871:M2934" si="278">M2870+1</f>
        <v>2868</v>
      </c>
      <c r="N2871">
        <f>MAX('World Hubbert'!$N$17*(1-(M2871/'World Hubbert'!$N$18))*M2871,0)</f>
        <v>0</v>
      </c>
      <c r="O2871">
        <f t="shared" si="276"/>
        <v>0</v>
      </c>
      <c r="P2871">
        <f t="shared" si="277"/>
        <v>2100.9710439404557</v>
      </c>
      <c r="Q2871">
        <f t="shared" si="275"/>
        <v>2100</v>
      </c>
      <c r="R2871" s="25">
        <f t="shared" ref="R2871:R2934" si="279">IF(N2871&gt;0,N2871*1000,0)</f>
        <v>0</v>
      </c>
      <c r="S2871" s="25">
        <f t="shared" ref="S2871:S2934" si="280">IF(R2871=$T$6,Q2871,0)</f>
        <v>0</v>
      </c>
      <c r="W2871">
        <f>IF(AND(P2871&gt;='World Hubbert'!$N$9,P2870&lt;'World Hubbert'!$N$9),'Data 1'!M2871,0)</f>
        <v>0</v>
      </c>
      <c r="X2871">
        <f>IF(AND(P2871&gt;='World Hubbert'!$P$9,P2870&lt;'World Hubbert'!$P$9),'Data 1'!M2871,0)</f>
        <v>0</v>
      </c>
    </row>
    <row r="2872" spans="13:24">
      <c r="M2872">
        <f t="shared" si="278"/>
        <v>2869</v>
      </c>
      <c r="N2872">
        <f>MAX('World Hubbert'!$N$17*(1-(M2872/'World Hubbert'!$N$18))*M2872,0)</f>
        <v>0</v>
      </c>
      <c r="O2872">
        <f t="shared" si="276"/>
        <v>0</v>
      </c>
      <c r="P2872">
        <f t="shared" si="277"/>
        <v>2100.9710439404557</v>
      </c>
      <c r="Q2872">
        <f t="shared" si="275"/>
        <v>2100</v>
      </c>
      <c r="R2872" s="25">
        <f t="shared" si="279"/>
        <v>0</v>
      </c>
      <c r="S2872" s="25">
        <f t="shared" si="280"/>
        <v>0</v>
      </c>
      <c r="W2872">
        <f>IF(AND(P2872&gt;='World Hubbert'!$N$9,P2871&lt;'World Hubbert'!$N$9),'Data 1'!M2872,0)</f>
        <v>0</v>
      </c>
      <c r="X2872">
        <f>IF(AND(P2872&gt;='World Hubbert'!$P$9,P2871&lt;'World Hubbert'!$P$9),'Data 1'!M2872,0)</f>
        <v>0</v>
      </c>
    </row>
    <row r="2873" spans="13:24">
      <c r="M2873">
        <f t="shared" si="278"/>
        <v>2870</v>
      </c>
      <c r="N2873">
        <f>MAX('World Hubbert'!$N$17*(1-(M2873/'World Hubbert'!$N$18))*M2873,0)</f>
        <v>0</v>
      </c>
      <c r="O2873">
        <f t="shared" si="276"/>
        <v>0</v>
      </c>
      <c r="P2873">
        <f t="shared" si="277"/>
        <v>2100.9710439404557</v>
      </c>
      <c r="Q2873">
        <f t="shared" si="275"/>
        <v>2100</v>
      </c>
      <c r="R2873" s="25">
        <f t="shared" si="279"/>
        <v>0</v>
      </c>
      <c r="S2873" s="25">
        <f t="shared" si="280"/>
        <v>0</v>
      </c>
      <c r="W2873">
        <f>IF(AND(P2873&gt;='World Hubbert'!$N$9,P2872&lt;'World Hubbert'!$N$9),'Data 1'!M2873,0)</f>
        <v>0</v>
      </c>
      <c r="X2873">
        <f>IF(AND(P2873&gt;='World Hubbert'!$P$9,P2872&lt;'World Hubbert'!$P$9),'Data 1'!M2873,0)</f>
        <v>0</v>
      </c>
    </row>
    <row r="2874" spans="13:24">
      <c r="M2874">
        <f t="shared" si="278"/>
        <v>2871</v>
      </c>
      <c r="N2874">
        <f>MAX('World Hubbert'!$N$17*(1-(M2874/'World Hubbert'!$N$18))*M2874,0)</f>
        <v>0</v>
      </c>
      <c r="O2874">
        <f t="shared" si="276"/>
        <v>0</v>
      </c>
      <c r="P2874">
        <f t="shared" si="277"/>
        <v>2100.9710439404557</v>
      </c>
      <c r="Q2874">
        <f t="shared" si="275"/>
        <v>2100</v>
      </c>
      <c r="R2874" s="25">
        <f t="shared" si="279"/>
        <v>0</v>
      </c>
      <c r="S2874" s="25">
        <f t="shared" si="280"/>
        <v>0</v>
      </c>
      <c r="W2874">
        <f>IF(AND(P2874&gt;='World Hubbert'!$N$9,P2873&lt;'World Hubbert'!$N$9),'Data 1'!M2874,0)</f>
        <v>0</v>
      </c>
      <c r="X2874">
        <f>IF(AND(P2874&gt;='World Hubbert'!$P$9,P2873&lt;'World Hubbert'!$P$9),'Data 1'!M2874,0)</f>
        <v>0</v>
      </c>
    </row>
    <row r="2875" spans="13:24">
      <c r="M2875">
        <f t="shared" si="278"/>
        <v>2872</v>
      </c>
      <c r="N2875">
        <f>MAX('World Hubbert'!$N$17*(1-(M2875/'World Hubbert'!$N$18))*M2875,0)</f>
        <v>0</v>
      </c>
      <c r="O2875">
        <f t="shared" si="276"/>
        <v>0</v>
      </c>
      <c r="P2875">
        <f t="shared" si="277"/>
        <v>2100.9710439404557</v>
      </c>
      <c r="Q2875">
        <f t="shared" si="275"/>
        <v>2100</v>
      </c>
      <c r="R2875" s="25">
        <f t="shared" si="279"/>
        <v>0</v>
      </c>
      <c r="S2875" s="25">
        <f t="shared" si="280"/>
        <v>0</v>
      </c>
      <c r="W2875">
        <f>IF(AND(P2875&gt;='World Hubbert'!$N$9,P2874&lt;'World Hubbert'!$N$9),'Data 1'!M2875,0)</f>
        <v>0</v>
      </c>
      <c r="X2875">
        <f>IF(AND(P2875&gt;='World Hubbert'!$P$9,P2874&lt;'World Hubbert'!$P$9),'Data 1'!M2875,0)</f>
        <v>0</v>
      </c>
    </row>
    <row r="2876" spans="13:24">
      <c r="M2876">
        <f t="shared" si="278"/>
        <v>2873</v>
      </c>
      <c r="N2876">
        <f>MAX('World Hubbert'!$N$17*(1-(M2876/'World Hubbert'!$N$18))*M2876,0)</f>
        <v>0</v>
      </c>
      <c r="O2876">
        <f t="shared" si="276"/>
        <v>0</v>
      </c>
      <c r="P2876">
        <f t="shared" si="277"/>
        <v>2100.9710439404557</v>
      </c>
      <c r="Q2876">
        <f t="shared" si="275"/>
        <v>2100</v>
      </c>
      <c r="R2876" s="25">
        <f t="shared" si="279"/>
        <v>0</v>
      </c>
      <c r="S2876" s="25">
        <f t="shared" si="280"/>
        <v>0</v>
      </c>
      <c r="W2876">
        <f>IF(AND(P2876&gt;='World Hubbert'!$N$9,P2875&lt;'World Hubbert'!$N$9),'Data 1'!M2876,0)</f>
        <v>0</v>
      </c>
      <c r="X2876">
        <f>IF(AND(P2876&gt;='World Hubbert'!$P$9,P2875&lt;'World Hubbert'!$P$9),'Data 1'!M2876,0)</f>
        <v>0</v>
      </c>
    </row>
    <row r="2877" spans="13:24">
      <c r="M2877">
        <f t="shared" si="278"/>
        <v>2874</v>
      </c>
      <c r="N2877">
        <f>MAX('World Hubbert'!$N$17*(1-(M2877/'World Hubbert'!$N$18))*M2877,0)</f>
        <v>0</v>
      </c>
      <c r="O2877">
        <f t="shared" si="276"/>
        <v>0</v>
      </c>
      <c r="P2877">
        <f t="shared" si="277"/>
        <v>2100.9710439404557</v>
      </c>
      <c r="Q2877">
        <f t="shared" si="275"/>
        <v>2100</v>
      </c>
      <c r="R2877" s="25">
        <f t="shared" si="279"/>
        <v>0</v>
      </c>
      <c r="S2877" s="25">
        <f t="shared" si="280"/>
        <v>0</v>
      </c>
      <c r="W2877">
        <f>IF(AND(P2877&gt;='World Hubbert'!$N$9,P2876&lt;'World Hubbert'!$N$9),'Data 1'!M2877,0)</f>
        <v>0</v>
      </c>
      <c r="X2877">
        <f>IF(AND(P2877&gt;='World Hubbert'!$P$9,P2876&lt;'World Hubbert'!$P$9),'Data 1'!M2877,0)</f>
        <v>0</v>
      </c>
    </row>
    <row r="2878" spans="13:24">
      <c r="M2878">
        <f t="shared" si="278"/>
        <v>2875</v>
      </c>
      <c r="N2878">
        <f>MAX('World Hubbert'!$N$17*(1-(M2878/'World Hubbert'!$N$18))*M2878,0)</f>
        <v>0</v>
      </c>
      <c r="O2878">
        <f t="shared" si="276"/>
        <v>0</v>
      </c>
      <c r="P2878">
        <f t="shared" si="277"/>
        <v>2100.9710439404557</v>
      </c>
      <c r="Q2878">
        <f t="shared" si="275"/>
        <v>2100</v>
      </c>
      <c r="R2878" s="25">
        <f t="shared" si="279"/>
        <v>0</v>
      </c>
      <c r="S2878" s="25">
        <f t="shared" si="280"/>
        <v>0</v>
      </c>
      <c r="W2878">
        <f>IF(AND(P2878&gt;='World Hubbert'!$N$9,P2877&lt;'World Hubbert'!$N$9),'Data 1'!M2878,0)</f>
        <v>0</v>
      </c>
      <c r="X2878">
        <f>IF(AND(P2878&gt;='World Hubbert'!$P$9,P2877&lt;'World Hubbert'!$P$9),'Data 1'!M2878,0)</f>
        <v>0</v>
      </c>
    </row>
    <row r="2879" spans="13:24">
      <c r="M2879">
        <f t="shared" si="278"/>
        <v>2876</v>
      </c>
      <c r="N2879">
        <f>MAX('World Hubbert'!$N$17*(1-(M2879/'World Hubbert'!$N$18))*M2879,0)</f>
        <v>0</v>
      </c>
      <c r="O2879">
        <f t="shared" si="276"/>
        <v>0</v>
      </c>
      <c r="P2879">
        <f t="shared" si="277"/>
        <v>2100.9710439404557</v>
      </c>
      <c r="Q2879">
        <f t="shared" si="275"/>
        <v>2100</v>
      </c>
      <c r="R2879" s="25">
        <f t="shared" si="279"/>
        <v>0</v>
      </c>
      <c r="S2879" s="25">
        <f t="shared" si="280"/>
        <v>0</v>
      </c>
      <c r="W2879">
        <f>IF(AND(P2879&gt;='World Hubbert'!$N$9,P2878&lt;'World Hubbert'!$N$9),'Data 1'!M2879,0)</f>
        <v>0</v>
      </c>
      <c r="X2879">
        <f>IF(AND(P2879&gt;='World Hubbert'!$P$9,P2878&lt;'World Hubbert'!$P$9),'Data 1'!M2879,0)</f>
        <v>0</v>
      </c>
    </row>
    <row r="2880" spans="13:24">
      <c r="M2880">
        <f t="shared" si="278"/>
        <v>2877</v>
      </c>
      <c r="N2880">
        <f>MAX('World Hubbert'!$N$17*(1-(M2880/'World Hubbert'!$N$18))*M2880,0)</f>
        <v>0</v>
      </c>
      <c r="O2880">
        <f t="shared" si="276"/>
        <v>0</v>
      </c>
      <c r="P2880">
        <f t="shared" si="277"/>
        <v>2100.9710439404557</v>
      </c>
      <c r="Q2880">
        <f t="shared" si="275"/>
        <v>2100</v>
      </c>
      <c r="R2880" s="25">
        <f t="shared" si="279"/>
        <v>0</v>
      </c>
      <c r="S2880" s="25">
        <f t="shared" si="280"/>
        <v>0</v>
      </c>
      <c r="W2880">
        <f>IF(AND(P2880&gt;='World Hubbert'!$N$9,P2879&lt;'World Hubbert'!$N$9),'Data 1'!M2880,0)</f>
        <v>0</v>
      </c>
      <c r="X2880">
        <f>IF(AND(P2880&gt;='World Hubbert'!$P$9,P2879&lt;'World Hubbert'!$P$9),'Data 1'!M2880,0)</f>
        <v>0</v>
      </c>
    </row>
    <row r="2881" spans="13:24">
      <c r="M2881">
        <f t="shared" si="278"/>
        <v>2878</v>
      </c>
      <c r="N2881">
        <f>MAX('World Hubbert'!$N$17*(1-(M2881/'World Hubbert'!$N$18))*M2881,0)</f>
        <v>0</v>
      </c>
      <c r="O2881">
        <f t="shared" si="276"/>
        <v>0</v>
      </c>
      <c r="P2881">
        <f t="shared" si="277"/>
        <v>2100.9710439404557</v>
      </c>
      <c r="Q2881">
        <f t="shared" si="275"/>
        <v>2100</v>
      </c>
      <c r="R2881" s="25">
        <f t="shared" si="279"/>
        <v>0</v>
      </c>
      <c r="S2881" s="25">
        <f t="shared" si="280"/>
        <v>0</v>
      </c>
      <c r="W2881">
        <f>IF(AND(P2881&gt;='World Hubbert'!$N$9,P2880&lt;'World Hubbert'!$N$9),'Data 1'!M2881,0)</f>
        <v>0</v>
      </c>
      <c r="X2881">
        <f>IF(AND(P2881&gt;='World Hubbert'!$P$9,P2880&lt;'World Hubbert'!$P$9),'Data 1'!M2881,0)</f>
        <v>0</v>
      </c>
    </row>
    <row r="2882" spans="13:24">
      <c r="M2882">
        <f t="shared" si="278"/>
        <v>2879</v>
      </c>
      <c r="N2882">
        <f>MAX('World Hubbert'!$N$17*(1-(M2882/'World Hubbert'!$N$18))*M2882,0)</f>
        <v>0</v>
      </c>
      <c r="O2882">
        <f t="shared" si="276"/>
        <v>0</v>
      </c>
      <c r="P2882">
        <f t="shared" si="277"/>
        <v>2100.9710439404557</v>
      </c>
      <c r="Q2882">
        <f t="shared" si="275"/>
        <v>2100</v>
      </c>
      <c r="R2882" s="25">
        <f t="shared" si="279"/>
        <v>0</v>
      </c>
      <c r="S2882" s="25">
        <f t="shared" si="280"/>
        <v>0</v>
      </c>
      <c r="W2882">
        <f>IF(AND(P2882&gt;='World Hubbert'!$N$9,P2881&lt;'World Hubbert'!$N$9),'Data 1'!M2882,0)</f>
        <v>0</v>
      </c>
      <c r="X2882">
        <f>IF(AND(P2882&gt;='World Hubbert'!$P$9,P2881&lt;'World Hubbert'!$P$9),'Data 1'!M2882,0)</f>
        <v>0</v>
      </c>
    </row>
    <row r="2883" spans="13:24">
      <c r="M2883">
        <f t="shared" si="278"/>
        <v>2880</v>
      </c>
      <c r="N2883">
        <f>MAX('World Hubbert'!$N$17*(1-(M2883/'World Hubbert'!$N$18))*M2883,0)</f>
        <v>0</v>
      </c>
      <c r="O2883">
        <f t="shared" si="276"/>
        <v>0</v>
      </c>
      <c r="P2883">
        <f t="shared" si="277"/>
        <v>2100.9710439404557</v>
      </c>
      <c r="Q2883">
        <f t="shared" si="275"/>
        <v>2100</v>
      </c>
      <c r="R2883" s="25">
        <f t="shared" si="279"/>
        <v>0</v>
      </c>
      <c r="S2883" s="25">
        <f t="shared" si="280"/>
        <v>0</v>
      </c>
      <c r="W2883">
        <f>IF(AND(P2883&gt;='World Hubbert'!$N$9,P2882&lt;'World Hubbert'!$N$9),'Data 1'!M2883,0)</f>
        <v>0</v>
      </c>
      <c r="X2883">
        <f>IF(AND(P2883&gt;='World Hubbert'!$P$9,P2882&lt;'World Hubbert'!$P$9),'Data 1'!M2883,0)</f>
        <v>0</v>
      </c>
    </row>
    <row r="2884" spans="13:24">
      <c r="M2884">
        <f t="shared" si="278"/>
        <v>2881</v>
      </c>
      <c r="N2884">
        <f>MAX('World Hubbert'!$N$17*(1-(M2884/'World Hubbert'!$N$18))*M2884,0)</f>
        <v>0</v>
      </c>
      <c r="O2884">
        <f t="shared" si="276"/>
        <v>0</v>
      </c>
      <c r="P2884">
        <f t="shared" si="277"/>
        <v>2100.9710439404557</v>
      </c>
      <c r="Q2884">
        <f t="shared" si="275"/>
        <v>2100</v>
      </c>
      <c r="R2884" s="25">
        <f t="shared" si="279"/>
        <v>0</v>
      </c>
      <c r="S2884" s="25">
        <f t="shared" si="280"/>
        <v>0</v>
      </c>
      <c r="W2884">
        <f>IF(AND(P2884&gt;='World Hubbert'!$N$9,P2883&lt;'World Hubbert'!$N$9),'Data 1'!M2884,0)</f>
        <v>0</v>
      </c>
      <c r="X2884">
        <f>IF(AND(P2884&gt;='World Hubbert'!$P$9,P2883&lt;'World Hubbert'!$P$9),'Data 1'!M2884,0)</f>
        <v>0</v>
      </c>
    </row>
    <row r="2885" spans="13:24">
      <c r="M2885">
        <f t="shared" si="278"/>
        <v>2882</v>
      </c>
      <c r="N2885">
        <f>MAX('World Hubbert'!$N$17*(1-(M2885/'World Hubbert'!$N$18))*M2885,0)</f>
        <v>0</v>
      </c>
      <c r="O2885">
        <f t="shared" si="276"/>
        <v>0</v>
      </c>
      <c r="P2885">
        <f t="shared" si="277"/>
        <v>2100.9710439404557</v>
      </c>
      <c r="Q2885">
        <f t="shared" ref="Q2885:Q2948" si="281">INT(P2885)</f>
        <v>2100</v>
      </c>
      <c r="R2885" s="25">
        <f t="shared" si="279"/>
        <v>0</v>
      </c>
      <c r="S2885" s="25">
        <f t="shared" si="280"/>
        <v>0</v>
      </c>
      <c r="W2885">
        <f>IF(AND(P2885&gt;='World Hubbert'!$N$9,P2884&lt;'World Hubbert'!$N$9),'Data 1'!M2885,0)</f>
        <v>0</v>
      </c>
      <c r="X2885">
        <f>IF(AND(P2885&gt;='World Hubbert'!$P$9,P2884&lt;'World Hubbert'!$P$9),'Data 1'!M2885,0)</f>
        <v>0</v>
      </c>
    </row>
    <row r="2886" spans="13:24">
      <c r="M2886">
        <f t="shared" si="278"/>
        <v>2883</v>
      </c>
      <c r="N2886">
        <f>MAX('World Hubbert'!$N$17*(1-(M2886/'World Hubbert'!$N$18))*M2886,0)</f>
        <v>0</v>
      </c>
      <c r="O2886">
        <f t="shared" si="276"/>
        <v>0</v>
      </c>
      <c r="P2886">
        <f t="shared" si="277"/>
        <v>2100.9710439404557</v>
      </c>
      <c r="Q2886">
        <f t="shared" si="281"/>
        <v>2100</v>
      </c>
      <c r="R2886" s="25">
        <f t="shared" si="279"/>
        <v>0</v>
      </c>
      <c r="S2886" s="25">
        <f t="shared" si="280"/>
        <v>0</v>
      </c>
      <c r="W2886">
        <f>IF(AND(P2886&gt;='World Hubbert'!$N$9,P2885&lt;'World Hubbert'!$N$9),'Data 1'!M2886,0)</f>
        <v>0</v>
      </c>
      <c r="X2886">
        <f>IF(AND(P2886&gt;='World Hubbert'!$P$9,P2885&lt;'World Hubbert'!$P$9),'Data 1'!M2886,0)</f>
        <v>0</v>
      </c>
    </row>
    <row r="2887" spans="13:24">
      <c r="M2887">
        <f t="shared" si="278"/>
        <v>2884</v>
      </c>
      <c r="N2887">
        <f>MAX('World Hubbert'!$N$17*(1-(M2887/'World Hubbert'!$N$18))*M2887,0)</f>
        <v>0</v>
      </c>
      <c r="O2887">
        <f t="shared" si="276"/>
        <v>0</v>
      </c>
      <c r="P2887">
        <f t="shared" si="277"/>
        <v>2100.9710439404557</v>
      </c>
      <c r="Q2887">
        <f t="shared" si="281"/>
        <v>2100</v>
      </c>
      <c r="R2887" s="25">
        <f t="shared" si="279"/>
        <v>0</v>
      </c>
      <c r="S2887" s="25">
        <f t="shared" si="280"/>
        <v>0</v>
      </c>
      <c r="W2887">
        <f>IF(AND(P2887&gt;='World Hubbert'!$N$9,P2886&lt;'World Hubbert'!$N$9),'Data 1'!M2887,0)</f>
        <v>0</v>
      </c>
      <c r="X2887">
        <f>IF(AND(P2887&gt;='World Hubbert'!$P$9,P2886&lt;'World Hubbert'!$P$9),'Data 1'!M2887,0)</f>
        <v>0</v>
      </c>
    </row>
    <row r="2888" spans="13:24">
      <c r="M2888">
        <f t="shared" si="278"/>
        <v>2885</v>
      </c>
      <c r="N2888">
        <f>MAX('World Hubbert'!$N$17*(1-(M2888/'World Hubbert'!$N$18))*M2888,0)</f>
        <v>0</v>
      </c>
      <c r="O2888">
        <f t="shared" si="276"/>
        <v>0</v>
      </c>
      <c r="P2888">
        <f t="shared" si="277"/>
        <v>2100.9710439404557</v>
      </c>
      <c r="Q2888">
        <f t="shared" si="281"/>
        <v>2100</v>
      </c>
      <c r="R2888" s="25">
        <f t="shared" si="279"/>
        <v>0</v>
      </c>
      <c r="S2888" s="25">
        <f t="shared" si="280"/>
        <v>0</v>
      </c>
      <c r="W2888">
        <f>IF(AND(P2888&gt;='World Hubbert'!$N$9,P2887&lt;'World Hubbert'!$N$9),'Data 1'!M2888,0)</f>
        <v>0</v>
      </c>
      <c r="X2888">
        <f>IF(AND(P2888&gt;='World Hubbert'!$P$9,P2887&lt;'World Hubbert'!$P$9),'Data 1'!M2888,0)</f>
        <v>0</v>
      </c>
    </row>
    <row r="2889" spans="13:24">
      <c r="M2889">
        <f t="shared" si="278"/>
        <v>2886</v>
      </c>
      <c r="N2889">
        <f>MAX('World Hubbert'!$N$17*(1-(M2889/'World Hubbert'!$N$18))*M2889,0)</f>
        <v>0</v>
      </c>
      <c r="O2889">
        <f t="shared" si="276"/>
        <v>0</v>
      </c>
      <c r="P2889">
        <f t="shared" si="277"/>
        <v>2100.9710439404557</v>
      </c>
      <c r="Q2889">
        <f t="shared" si="281"/>
        <v>2100</v>
      </c>
      <c r="R2889" s="25">
        <f t="shared" si="279"/>
        <v>0</v>
      </c>
      <c r="S2889" s="25">
        <f t="shared" si="280"/>
        <v>0</v>
      </c>
      <c r="W2889">
        <f>IF(AND(P2889&gt;='World Hubbert'!$N$9,P2888&lt;'World Hubbert'!$N$9),'Data 1'!M2889,0)</f>
        <v>0</v>
      </c>
      <c r="X2889">
        <f>IF(AND(P2889&gt;='World Hubbert'!$P$9,P2888&lt;'World Hubbert'!$P$9),'Data 1'!M2889,0)</f>
        <v>0</v>
      </c>
    </row>
    <row r="2890" spans="13:24">
      <c r="M2890">
        <f t="shared" si="278"/>
        <v>2887</v>
      </c>
      <c r="N2890">
        <f>MAX('World Hubbert'!$N$17*(1-(M2890/'World Hubbert'!$N$18))*M2890,0)</f>
        <v>0</v>
      </c>
      <c r="O2890">
        <f t="shared" si="276"/>
        <v>0</v>
      </c>
      <c r="P2890">
        <f t="shared" si="277"/>
        <v>2100.9710439404557</v>
      </c>
      <c r="Q2890">
        <f t="shared" si="281"/>
        <v>2100</v>
      </c>
      <c r="R2890" s="25">
        <f t="shared" si="279"/>
        <v>0</v>
      </c>
      <c r="S2890" s="25">
        <f t="shared" si="280"/>
        <v>0</v>
      </c>
      <c r="W2890">
        <f>IF(AND(P2890&gt;='World Hubbert'!$N$9,P2889&lt;'World Hubbert'!$N$9),'Data 1'!M2890,0)</f>
        <v>0</v>
      </c>
      <c r="X2890">
        <f>IF(AND(P2890&gt;='World Hubbert'!$P$9,P2889&lt;'World Hubbert'!$P$9),'Data 1'!M2890,0)</f>
        <v>0</v>
      </c>
    </row>
    <row r="2891" spans="13:24">
      <c r="M2891">
        <f t="shared" si="278"/>
        <v>2888</v>
      </c>
      <c r="N2891">
        <f>MAX('World Hubbert'!$N$17*(1-(M2891/'World Hubbert'!$N$18))*M2891,0)</f>
        <v>0</v>
      </c>
      <c r="O2891">
        <f t="shared" si="276"/>
        <v>0</v>
      </c>
      <c r="P2891">
        <f t="shared" si="277"/>
        <v>2100.9710439404557</v>
      </c>
      <c r="Q2891">
        <f t="shared" si="281"/>
        <v>2100</v>
      </c>
      <c r="R2891" s="25">
        <f t="shared" si="279"/>
        <v>0</v>
      </c>
      <c r="S2891" s="25">
        <f t="shared" si="280"/>
        <v>0</v>
      </c>
      <c r="W2891">
        <f>IF(AND(P2891&gt;='World Hubbert'!$N$9,P2890&lt;'World Hubbert'!$N$9),'Data 1'!M2891,0)</f>
        <v>0</v>
      </c>
      <c r="X2891">
        <f>IF(AND(P2891&gt;='World Hubbert'!$P$9,P2890&lt;'World Hubbert'!$P$9),'Data 1'!M2891,0)</f>
        <v>0</v>
      </c>
    </row>
    <row r="2892" spans="13:24">
      <c r="M2892">
        <f t="shared" si="278"/>
        <v>2889</v>
      </c>
      <c r="N2892">
        <f>MAX('World Hubbert'!$N$17*(1-(M2892/'World Hubbert'!$N$18))*M2892,0)</f>
        <v>0</v>
      </c>
      <c r="O2892">
        <f t="shared" si="276"/>
        <v>0</v>
      </c>
      <c r="P2892">
        <f t="shared" si="277"/>
        <v>2100.9710439404557</v>
      </c>
      <c r="Q2892">
        <f t="shared" si="281"/>
        <v>2100</v>
      </c>
      <c r="R2892" s="25">
        <f t="shared" si="279"/>
        <v>0</v>
      </c>
      <c r="S2892" s="25">
        <f t="shared" si="280"/>
        <v>0</v>
      </c>
      <c r="W2892">
        <f>IF(AND(P2892&gt;='World Hubbert'!$N$9,P2891&lt;'World Hubbert'!$N$9),'Data 1'!M2892,0)</f>
        <v>0</v>
      </c>
      <c r="X2892">
        <f>IF(AND(P2892&gt;='World Hubbert'!$P$9,P2891&lt;'World Hubbert'!$P$9),'Data 1'!M2892,0)</f>
        <v>0</v>
      </c>
    </row>
    <row r="2893" spans="13:24">
      <c r="M2893">
        <f t="shared" si="278"/>
        <v>2890</v>
      </c>
      <c r="N2893">
        <f>MAX('World Hubbert'!$N$17*(1-(M2893/'World Hubbert'!$N$18))*M2893,0)</f>
        <v>0</v>
      </c>
      <c r="O2893">
        <f t="shared" si="276"/>
        <v>0</v>
      </c>
      <c r="P2893">
        <f t="shared" si="277"/>
        <v>2100.9710439404557</v>
      </c>
      <c r="Q2893">
        <f t="shared" si="281"/>
        <v>2100</v>
      </c>
      <c r="R2893" s="25">
        <f t="shared" si="279"/>
        <v>0</v>
      </c>
      <c r="S2893" s="25">
        <f t="shared" si="280"/>
        <v>0</v>
      </c>
      <c r="W2893">
        <f>IF(AND(P2893&gt;='World Hubbert'!$N$9,P2892&lt;'World Hubbert'!$N$9),'Data 1'!M2893,0)</f>
        <v>0</v>
      </c>
      <c r="X2893">
        <f>IF(AND(P2893&gt;='World Hubbert'!$P$9,P2892&lt;'World Hubbert'!$P$9),'Data 1'!M2893,0)</f>
        <v>0</v>
      </c>
    </row>
    <row r="2894" spans="13:24">
      <c r="M2894">
        <f t="shared" si="278"/>
        <v>2891</v>
      </c>
      <c r="N2894">
        <f>MAX('World Hubbert'!$N$17*(1-(M2894/'World Hubbert'!$N$18))*M2894,0)</f>
        <v>0</v>
      </c>
      <c r="O2894">
        <f t="shared" si="276"/>
        <v>0</v>
      </c>
      <c r="P2894">
        <f t="shared" si="277"/>
        <v>2100.9710439404557</v>
      </c>
      <c r="Q2894">
        <f t="shared" si="281"/>
        <v>2100</v>
      </c>
      <c r="R2894" s="25">
        <f t="shared" si="279"/>
        <v>0</v>
      </c>
      <c r="S2894" s="25">
        <f t="shared" si="280"/>
        <v>0</v>
      </c>
      <c r="W2894">
        <f>IF(AND(P2894&gt;='World Hubbert'!$N$9,P2893&lt;'World Hubbert'!$N$9),'Data 1'!M2894,0)</f>
        <v>0</v>
      </c>
      <c r="X2894">
        <f>IF(AND(P2894&gt;='World Hubbert'!$P$9,P2893&lt;'World Hubbert'!$P$9),'Data 1'!M2894,0)</f>
        <v>0</v>
      </c>
    </row>
    <row r="2895" spans="13:24">
      <c r="M2895">
        <f t="shared" si="278"/>
        <v>2892</v>
      </c>
      <c r="N2895">
        <f>MAX('World Hubbert'!$N$17*(1-(M2895/'World Hubbert'!$N$18))*M2895,0)</f>
        <v>0</v>
      </c>
      <c r="O2895">
        <f t="shared" si="276"/>
        <v>0</v>
      </c>
      <c r="P2895">
        <f t="shared" si="277"/>
        <v>2100.9710439404557</v>
      </c>
      <c r="Q2895">
        <f t="shared" si="281"/>
        <v>2100</v>
      </c>
      <c r="R2895" s="25">
        <f t="shared" si="279"/>
        <v>0</v>
      </c>
      <c r="S2895" s="25">
        <f t="shared" si="280"/>
        <v>0</v>
      </c>
      <c r="W2895">
        <f>IF(AND(P2895&gt;='World Hubbert'!$N$9,P2894&lt;'World Hubbert'!$N$9),'Data 1'!M2895,0)</f>
        <v>0</v>
      </c>
      <c r="X2895">
        <f>IF(AND(P2895&gt;='World Hubbert'!$P$9,P2894&lt;'World Hubbert'!$P$9),'Data 1'!M2895,0)</f>
        <v>0</v>
      </c>
    </row>
    <row r="2896" spans="13:24">
      <c r="M2896">
        <f t="shared" si="278"/>
        <v>2893</v>
      </c>
      <c r="N2896">
        <f>MAX('World Hubbert'!$N$17*(1-(M2896/'World Hubbert'!$N$18))*M2896,0)</f>
        <v>0</v>
      </c>
      <c r="O2896">
        <f t="shared" si="276"/>
        <v>0</v>
      </c>
      <c r="P2896">
        <f t="shared" si="277"/>
        <v>2100.9710439404557</v>
      </c>
      <c r="Q2896">
        <f t="shared" si="281"/>
        <v>2100</v>
      </c>
      <c r="R2896" s="25">
        <f t="shared" si="279"/>
        <v>0</v>
      </c>
      <c r="S2896" s="25">
        <f t="shared" si="280"/>
        <v>0</v>
      </c>
      <c r="W2896">
        <f>IF(AND(P2896&gt;='World Hubbert'!$N$9,P2895&lt;'World Hubbert'!$N$9),'Data 1'!M2896,0)</f>
        <v>0</v>
      </c>
      <c r="X2896">
        <f>IF(AND(P2896&gt;='World Hubbert'!$P$9,P2895&lt;'World Hubbert'!$P$9),'Data 1'!M2896,0)</f>
        <v>0</v>
      </c>
    </row>
    <row r="2897" spans="13:24">
      <c r="M2897">
        <f t="shared" si="278"/>
        <v>2894</v>
      </c>
      <c r="N2897">
        <f>MAX('World Hubbert'!$N$17*(1-(M2897/'World Hubbert'!$N$18))*M2897,0)</f>
        <v>0</v>
      </c>
      <c r="O2897">
        <f t="shared" si="276"/>
        <v>0</v>
      </c>
      <c r="P2897">
        <f t="shared" si="277"/>
        <v>2100.9710439404557</v>
      </c>
      <c r="Q2897">
        <f t="shared" si="281"/>
        <v>2100</v>
      </c>
      <c r="R2897" s="25">
        <f t="shared" si="279"/>
        <v>0</v>
      </c>
      <c r="S2897" s="25">
        <f t="shared" si="280"/>
        <v>0</v>
      </c>
      <c r="W2897">
        <f>IF(AND(P2897&gt;='World Hubbert'!$N$9,P2896&lt;'World Hubbert'!$N$9),'Data 1'!M2897,0)</f>
        <v>0</v>
      </c>
      <c r="X2897">
        <f>IF(AND(P2897&gt;='World Hubbert'!$P$9,P2896&lt;'World Hubbert'!$P$9),'Data 1'!M2897,0)</f>
        <v>0</v>
      </c>
    </row>
    <row r="2898" spans="13:24">
      <c r="M2898">
        <f t="shared" si="278"/>
        <v>2895</v>
      </c>
      <c r="N2898">
        <f>MAX('World Hubbert'!$N$17*(1-(M2898/'World Hubbert'!$N$18))*M2898,0)</f>
        <v>0</v>
      </c>
      <c r="O2898">
        <f t="shared" si="276"/>
        <v>0</v>
      </c>
      <c r="P2898">
        <f t="shared" si="277"/>
        <v>2100.9710439404557</v>
      </c>
      <c r="Q2898">
        <f t="shared" si="281"/>
        <v>2100</v>
      </c>
      <c r="R2898" s="25">
        <f t="shared" si="279"/>
        <v>0</v>
      </c>
      <c r="S2898" s="25">
        <f t="shared" si="280"/>
        <v>0</v>
      </c>
      <c r="W2898">
        <f>IF(AND(P2898&gt;='World Hubbert'!$N$9,P2897&lt;'World Hubbert'!$N$9),'Data 1'!M2898,0)</f>
        <v>0</v>
      </c>
      <c r="X2898">
        <f>IF(AND(P2898&gt;='World Hubbert'!$P$9,P2897&lt;'World Hubbert'!$P$9),'Data 1'!M2898,0)</f>
        <v>0</v>
      </c>
    </row>
    <row r="2899" spans="13:24">
      <c r="M2899">
        <f t="shared" si="278"/>
        <v>2896</v>
      </c>
      <c r="N2899">
        <f>MAX('World Hubbert'!$N$17*(1-(M2899/'World Hubbert'!$N$18))*M2899,0)</f>
        <v>0</v>
      </c>
      <c r="O2899">
        <f t="shared" si="276"/>
        <v>0</v>
      </c>
      <c r="P2899">
        <f t="shared" si="277"/>
        <v>2100.9710439404557</v>
      </c>
      <c r="Q2899">
        <f t="shared" si="281"/>
        <v>2100</v>
      </c>
      <c r="R2899" s="25">
        <f t="shared" si="279"/>
        <v>0</v>
      </c>
      <c r="S2899" s="25">
        <f t="shared" si="280"/>
        <v>0</v>
      </c>
      <c r="W2899">
        <f>IF(AND(P2899&gt;='World Hubbert'!$N$9,P2898&lt;'World Hubbert'!$N$9),'Data 1'!M2899,0)</f>
        <v>0</v>
      </c>
      <c r="X2899">
        <f>IF(AND(P2899&gt;='World Hubbert'!$P$9,P2898&lt;'World Hubbert'!$P$9),'Data 1'!M2899,0)</f>
        <v>0</v>
      </c>
    </row>
    <row r="2900" spans="13:24">
      <c r="M2900">
        <f t="shared" si="278"/>
        <v>2897</v>
      </c>
      <c r="N2900">
        <f>MAX('World Hubbert'!$N$17*(1-(M2900/'World Hubbert'!$N$18))*M2900,0)</f>
        <v>0</v>
      </c>
      <c r="O2900">
        <f t="shared" si="276"/>
        <v>0</v>
      </c>
      <c r="P2900">
        <f t="shared" si="277"/>
        <v>2100.9710439404557</v>
      </c>
      <c r="Q2900">
        <f t="shared" si="281"/>
        <v>2100</v>
      </c>
      <c r="R2900" s="25">
        <f t="shared" si="279"/>
        <v>0</v>
      </c>
      <c r="S2900" s="25">
        <f t="shared" si="280"/>
        <v>0</v>
      </c>
      <c r="W2900">
        <f>IF(AND(P2900&gt;='World Hubbert'!$N$9,P2899&lt;'World Hubbert'!$N$9),'Data 1'!M2900,0)</f>
        <v>0</v>
      </c>
      <c r="X2900">
        <f>IF(AND(P2900&gt;='World Hubbert'!$P$9,P2899&lt;'World Hubbert'!$P$9),'Data 1'!M2900,0)</f>
        <v>0</v>
      </c>
    </row>
    <row r="2901" spans="13:24">
      <c r="M2901">
        <f t="shared" si="278"/>
        <v>2898</v>
      </c>
      <c r="N2901">
        <f>MAX('World Hubbert'!$N$17*(1-(M2901/'World Hubbert'!$N$18))*M2901,0)</f>
        <v>0</v>
      </c>
      <c r="O2901">
        <f t="shared" ref="O2901:O2964" si="282">IF(N2901&gt;0,1/N2901,0)</f>
        <v>0</v>
      </c>
      <c r="P2901">
        <f t="shared" ref="P2901:P2964" si="283">P2900+O2901</f>
        <v>2100.9710439404557</v>
      </c>
      <c r="Q2901">
        <f t="shared" si="281"/>
        <v>2100</v>
      </c>
      <c r="R2901" s="25">
        <f t="shared" si="279"/>
        <v>0</v>
      </c>
      <c r="S2901" s="25">
        <f t="shared" si="280"/>
        <v>0</v>
      </c>
      <c r="W2901">
        <f>IF(AND(P2901&gt;='World Hubbert'!$N$9,P2900&lt;'World Hubbert'!$N$9),'Data 1'!M2901,0)</f>
        <v>0</v>
      </c>
      <c r="X2901">
        <f>IF(AND(P2901&gt;='World Hubbert'!$P$9,P2900&lt;'World Hubbert'!$P$9),'Data 1'!M2901,0)</f>
        <v>0</v>
      </c>
    </row>
    <row r="2902" spans="13:24">
      <c r="M2902">
        <f t="shared" si="278"/>
        <v>2899</v>
      </c>
      <c r="N2902">
        <f>MAX('World Hubbert'!$N$17*(1-(M2902/'World Hubbert'!$N$18))*M2902,0)</f>
        <v>0</v>
      </c>
      <c r="O2902">
        <f t="shared" si="282"/>
        <v>0</v>
      </c>
      <c r="P2902">
        <f t="shared" si="283"/>
        <v>2100.9710439404557</v>
      </c>
      <c r="Q2902">
        <f t="shared" si="281"/>
        <v>2100</v>
      </c>
      <c r="R2902" s="25">
        <f t="shared" si="279"/>
        <v>0</v>
      </c>
      <c r="S2902" s="25">
        <f t="shared" si="280"/>
        <v>0</v>
      </c>
      <c r="W2902">
        <f>IF(AND(P2902&gt;='World Hubbert'!$N$9,P2901&lt;'World Hubbert'!$N$9),'Data 1'!M2902,0)</f>
        <v>0</v>
      </c>
      <c r="X2902">
        <f>IF(AND(P2902&gt;='World Hubbert'!$P$9,P2901&lt;'World Hubbert'!$P$9),'Data 1'!M2902,0)</f>
        <v>0</v>
      </c>
    </row>
    <row r="2903" spans="13:24">
      <c r="M2903">
        <f t="shared" si="278"/>
        <v>2900</v>
      </c>
      <c r="N2903">
        <f>MAX('World Hubbert'!$N$17*(1-(M2903/'World Hubbert'!$N$18))*M2903,0)</f>
        <v>0</v>
      </c>
      <c r="O2903">
        <f t="shared" si="282"/>
        <v>0</v>
      </c>
      <c r="P2903">
        <f t="shared" si="283"/>
        <v>2100.9710439404557</v>
      </c>
      <c r="Q2903">
        <f t="shared" si="281"/>
        <v>2100</v>
      </c>
      <c r="R2903" s="25">
        <f t="shared" si="279"/>
        <v>0</v>
      </c>
      <c r="S2903" s="25">
        <f t="shared" si="280"/>
        <v>0</v>
      </c>
      <c r="W2903">
        <f>IF(AND(P2903&gt;='World Hubbert'!$N$9,P2902&lt;'World Hubbert'!$N$9),'Data 1'!M2903,0)</f>
        <v>0</v>
      </c>
      <c r="X2903">
        <f>IF(AND(P2903&gt;='World Hubbert'!$P$9,P2902&lt;'World Hubbert'!$P$9),'Data 1'!M2903,0)</f>
        <v>0</v>
      </c>
    </row>
    <row r="2904" spans="13:24">
      <c r="M2904">
        <f t="shared" si="278"/>
        <v>2901</v>
      </c>
      <c r="N2904">
        <f>MAX('World Hubbert'!$N$17*(1-(M2904/'World Hubbert'!$N$18))*M2904,0)</f>
        <v>0</v>
      </c>
      <c r="O2904">
        <f t="shared" si="282"/>
        <v>0</v>
      </c>
      <c r="P2904">
        <f t="shared" si="283"/>
        <v>2100.9710439404557</v>
      </c>
      <c r="Q2904">
        <f t="shared" si="281"/>
        <v>2100</v>
      </c>
      <c r="R2904" s="25">
        <f t="shared" si="279"/>
        <v>0</v>
      </c>
      <c r="S2904" s="25">
        <f t="shared" si="280"/>
        <v>0</v>
      </c>
      <c r="W2904">
        <f>IF(AND(P2904&gt;='World Hubbert'!$N$9,P2903&lt;'World Hubbert'!$N$9),'Data 1'!M2904,0)</f>
        <v>0</v>
      </c>
      <c r="X2904">
        <f>IF(AND(P2904&gt;='World Hubbert'!$P$9,P2903&lt;'World Hubbert'!$P$9),'Data 1'!M2904,0)</f>
        <v>0</v>
      </c>
    </row>
    <row r="2905" spans="13:24">
      <c r="M2905">
        <f t="shared" si="278"/>
        <v>2902</v>
      </c>
      <c r="N2905">
        <f>MAX('World Hubbert'!$N$17*(1-(M2905/'World Hubbert'!$N$18))*M2905,0)</f>
        <v>0</v>
      </c>
      <c r="O2905">
        <f t="shared" si="282"/>
        <v>0</v>
      </c>
      <c r="P2905">
        <f t="shared" si="283"/>
        <v>2100.9710439404557</v>
      </c>
      <c r="Q2905">
        <f t="shared" si="281"/>
        <v>2100</v>
      </c>
      <c r="R2905" s="25">
        <f t="shared" si="279"/>
        <v>0</v>
      </c>
      <c r="S2905" s="25">
        <f t="shared" si="280"/>
        <v>0</v>
      </c>
      <c r="W2905">
        <f>IF(AND(P2905&gt;='World Hubbert'!$N$9,P2904&lt;'World Hubbert'!$N$9),'Data 1'!M2905,0)</f>
        <v>0</v>
      </c>
      <c r="X2905">
        <f>IF(AND(P2905&gt;='World Hubbert'!$P$9,P2904&lt;'World Hubbert'!$P$9),'Data 1'!M2905,0)</f>
        <v>0</v>
      </c>
    </row>
    <row r="2906" spans="13:24">
      <c r="M2906">
        <f t="shared" si="278"/>
        <v>2903</v>
      </c>
      <c r="N2906">
        <f>MAX('World Hubbert'!$N$17*(1-(M2906/'World Hubbert'!$N$18))*M2906,0)</f>
        <v>0</v>
      </c>
      <c r="O2906">
        <f t="shared" si="282"/>
        <v>0</v>
      </c>
      <c r="P2906">
        <f t="shared" si="283"/>
        <v>2100.9710439404557</v>
      </c>
      <c r="Q2906">
        <f t="shared" si="281"/>
        <v>2100</v>
      </c>
      <c r="R2906" s="25">
        <f t="shared" si="279"/>
        <v>0</v>
      </c>
      <c r="S2906" s="25">
        <f t="shared" si="280"/>
        <v>0</v>
      </c>
      <c r="W2906">
        <f>IF(AND(P2906&gt;='World Hubbert'!$N$9,P2905&lt;'World Hubbert'!$N$9),'Data 1'!M2906,0)</f>
        <v>0</v>
      </c>
      <c r="X2906">
        <f>IF(AND(P2906&gt;='World Hubbert'!$P$9,P2905&lt;'World Hubbert'!$P$9),'Data 1'!M2906,0)</f>
        <v>0</v>
      </c>
    </row>
    <row r="2907" spans="13:24">
      <c r="M2907">
        <f t="shared" si="278"/>
        <v>2904</v>
      </c>
      <c r="N2907">
        <f>MAX('World Hubbert'!$N$17*(1-(M2907/'World Hubbert'!$N$18))*M2907,0)</f>
        <v>0</v>
      </c>
      <c r="O2907">
        <f t="shared" si="282"/>
        <v>0</v>
      </c>
      <c r="P2907">
        <f t="shared" si="283"/>
        <v>2100.9710439404557</v>
      </c>
      <c r="Q2907">
        <f t="shared" si="281"/>
        <v>2100</v>
      </c>
      <c r="R2907" s="25">
        <f t="shared" si="279"/>
        <v>0</v>
      </c>
      <c r="S2907" s="25">
        <f t="shared" si="280"/>
        <v>0</v>
      </c>
      <c r="W2907">
        <f>IF(AND(P2907&gt;='World Hubbert'!$N$9,P2906&lt;'World Hubbert'!$N$9),'Data 1'!M2907,0)</f>
        <v>0</v>
      </c>
      <c r="X2907">
        <f>IF(AND(P2907&gt;='World Hubbert'!$P$9,P2906&lt;'World Hubbert'!$P$9),'Data 1'!M2907,0)</f>
        <v>0</v>
      </c>
    </row>
    <row r="2908" spans="13:24">
      <c r="M2908">
        <f t="shared" si="278"/>
        <v>2905</v>
      </c>
      <c r="N2908">
        <f>MAX('World Hubbert'!$N$17*(1-(M2908/'World Hubbert'!$N$18))*M2908,0)</f>
        <v>0</v>
      </c>
      <c r="O2908">
        <f t="shared" si="282"/>
        <v>0</v>
      </c>
      <c r="P2908">
        <f t="shared" si="283"/>
        <v>2100.9710439404557</v>
      </c>
      <c r="Q2908">
        <f t="shared" si="281"/>
        <v>2100</v>
      </c>
      <c r="R2908" s="25">
        <f t="shared" si="279"/>
        <v>0</v>
      </c>
      <c r="S2908" s="25">
        <f t="shared" si="280"/>
        <v>0</v>
      </c>
      <c r="W2908">
        <f>IF(AND(P2908&gt;='World Hubbert'!$N$9,P2907&lt;'World Hubbert'!$N$9),'Data 1'!M2908,0)</f>
        <v>0</v>
      </c>
      <c r="X2908">
        <f>IF(AND(P2908&gt;='World Hubbert'!$P$9,P2907&lt;'World Hubbert'!$P$9),'Data 1'!M2908,0)</f>
        <v>0</v>
      </c>
    </row>
    <row r="2909" spans="13:24">
      <c r="M2909">
        <f t="shared" si="278"/>
        <v>2906</v>
      </c>
      <c r="N2909">
        <f>MAX('World Hubbert'!$N$17*(1-(M2909/'World Hubbert'!$N$18))*M2909,0)</f>
        <v>0</v>
      </c>
      <c r="O2909">
        <f t="shared" si="282"/>
        <v>0</v>
      </c>
      <c r="P2909">
        <f t="shared" si="283"/>
        <v>2100.9710439404557</v>
      </c>
      <c r="Q2909">
        <f t="shared" si="281"/>
        <v>2100</v>
      </c>
      <c r="R2909" s="25">
        <f t="shared" si="279"/>
        <v>0</v>
      </c>
      <c r="S2909" s="25">
        <f t="shared" si="280"/>
        <v>0</v>
      </c>
      <c r="W2909">
        <f>IF(AND(P2909&gt;='World Hubbert'!$N$9,P2908&lt;'World Hubbert'!$N$9),'Data 1'!M2909,0)</f>
        <v>0</v>
      </c>
      <c r="X2909">
        <f>IF(AND(P2909&gt;='World Hubbert'!$P$9,P2908&lt;'World Hubbert'!$P$9),'Data 1'!M2909,0)</f>
        <v>0</v>
      </c>
    </row>
    <row r="2910" spans="13:24">
      <c r="M2910">
        <f t="shared" si="278"/>
        <v>2907</v>
      </c>
      <c r="N2910">
        <f>MAX('World Hubbert'!$N$17*(1-(M2910/'World Hubbert'!$N$18))*M2910,0)</f>
        <v>0</v>
      </c>
      <c r="O2910">
        <f t="shared" si="282"/>
        <v>0</v>
      </c>
      <c r="P2910">
        <f t="shared" si="283"/>
        <v>2100.9710439404557</v>
      </c>
      <c r="Q2910">
        <f t="shared" si="281"/>
        <v>2100</v>
      </c>
      <c r="R2910" s="25">
        <f t="shared" si="279"/>
        <v>0</v>
      </c>
      <c r="S2910" s="25">
        <f t="shared" si="280"/>
        <v>0</v>
      </c>
      <c r="W2910">
        <f>IF(AND(P2910&gt;='World Hubbert'!$N$9,P2909&lt;'World Hubbert'!$N$9),'Data 1'!M2910,0)</f>
        <v>0</v>
      </c>
      <c r="X2910">
        <f>IF(AND(P2910&gt;='World Hubbert'!$P$9,P2909&lt;'World Hubbert'!$P$9),'Data 1'!M2910,0)</f>
        <v>0</v>
      </c>
    </row>
    <row r="2911" spans="13:24">
      <c r="M2911">
        <f t="shared" si="278"/>
        <v>2908</v>
      </c>
      <c r="N2911">
        <f>MAX('World Hubbert'!$N$17*(1-(M2911/'World Hubbert'!$N$18))*M2911,0)</f>
        <v>0</v>
      </c>
      <c r="O2911">
        <f t="shared" si="282"/>
        <v>0</v>
      </c>
      <c r="P2911">
        <f t="shared" si="283"/>
        <v>2100.9710439404557</v>
      </c>
      <c r="Q2911">
        <f t="shared" si="281"/>
        <v>2100</v>
      </c>
      <c r="R2911" s="25">
        <f t="shared" si="279"/>
        <v>0</v>
      </c>
      <c r="S2911" s="25">
        <f t="shared" si="280"/>
        <v>0</v>
      </c>
      <c r="W2911">
        <f>IF(AND(P2911&gt;='World Hubbert'!$N$9,P2910&lt;'World Hubbert'!$N$9),'Data 1'!M2911,0)</f>
        <v>0</v>
      </c>
      <c r="X2911">
        <f>IF(AND(P2911&gt;='World Hubbert'!$P$9,P2910&lt;'World Hubbert'!$P$9),'Data 1'!M2911,0)</f>
        <v>0</v>
      </c>
    </row>
    <row r="2912" spans="13:24">
      <c r="M2912">
        <f t="shared" si="278"/>
        <v>2909</v>
      </c>
      <c r="N2912">
        <f>MAX('World Hubbert'!$N$17*(1-(M2912/'World Hubbert'!$N$18))*M2912,0)</f>
        <v>0</v>
      </c>
      <c r="O2912">
        <f t="shared" si="282"/>
        <v>0</v>
      </c>
      <c r="P2912">
        <f t="shared" si="283"/>
        <v>2100.9710439404557</v>
      </c>
      <c r="Q2912">
        <f t="shared" si="281"/>
        <v>2100</v>
      </c>
      <c r="R2912" s="25">
        <f t="shared" si="279"/>
        <v>0</v>
      </c>
      <c r="S2912" s="25">
        <f t="shared" si="280"/>
        <v>0</v>
      </c>
      <c r="W2912">
        <f>IF(AND(P2912&gt;='World Hubbert'!$N$9,P2911&lt;'World Hubbert'!$N$9),'Data 1'!M2912,0)</f>
        <v>0</v>
      </c>
      <c r="X2912">
        <f>IF(AND(P2912&gt;='World Hubbert'!$P$9,P2911&lt;'World Hubbert'!$P$9),'Data 1'!M2912,0)</f>
        <v>0</v>
      </c>
    </row>
    <row r="2913" spans="13:24">
      <c r="M2913">
        <f t="shared" si="278"/>
        <v>2910</v>
      </c>
      <c r="N2913">
        <f>MAX('World Hubbert'!$N$17*(1-(M2913/'World Hubbert'!$N$18))*M2913,0)</f>
        <v>0</v>
      </c>
      <c r="O2913">
        <f t="shared" si="282"/>
        <v>0</v>
      </c>
      <c r="P2913">
        <f t="shared" si="283"/>
        <v>2100.9710439404557</v>
      </c>
      <c r="Q2913">
        <f t="shared" si="281"/>
        <v>2100</v>
      </c>
      <c r="R2913" s="25">
        <f t="shared" si="279"/>
        <v>0</v>
      </c>
      <c r="S2913" s="25">
        <f t="shared" si="280"/>
        <v>0</v>
      </c>
      <c r="W2913">
        <f>IF(AND(P2913&gt;='World Hubbert'!$N$9,P2912&lt;'World Hubbert'!$N$9),'Data 1'!M2913,0)</f>
        <v>0</v>
      </c>
      <c r="X2913">
        <f>IF(AND(P2913&gt;='World Hubbert'!$P$9,P2912&lt;'World Hubbert'!$P$9),'Data 1'!M2913,0)</f>
        <v>0</v>
      </c>
    </row>
    <row r="2914" spans="13:24">
      <c r="M2914">
        <f t="shared" si="278"/>
        <v>2911</v>
      </c>
      <c r="N2914">
        <f>MAX('World Hubbert'!$N$17*(1-(M2914/'World Hubbert'!$N$18))*M2914,0)</f>
        <v>0</v>
      </c>
      <c r="O2914">
        <f t="shared" si="282"/>
        <v>0</v>
      </c>
      <c r="P2914">
        <f t="shared" si="283"/>
        <v>2100.9710439404557</v>
      </c>
      <c r="Q2914">
        <f t="shared" si="281"/>
        <v>2100</v>
      </c>
      <c r="R2914" s="25">
        <f t="shared" si="279"/>
        <v>0</v>
      </c>
      <c r="S2914" s="25">
        <f t="shared" si="280"/>
        <v>0</v>
      </c>
      <c r="W2914">
        <f>IF(AND(P2914&gt;='World Hubbert'!$N$9,P2913&lt;'World Hubbert'!$N$9),'Data 1'!M2914,0)</f>
        <v>0</v>
      </c>
      <c r="X2914">
        <f>IF(AND(P2914&gt;='World Hubbert'!$P$9,P2913&lt;'World Hubbert'!$P$9),'Data 1'!M2914,0)</f>
        <v>0</v>
      </c>
    </row>
    <row r="2915" spans="13:24">
      <c r="M2915">
        <f t="shared" si="278"/>
        <v>2912</v>
      </c>
      <c r="N2915">
        <f>MAX('World Hubbert'!$N$17*(1-(M2915/'World Hubbert'!$N$18))*M2915,0)</f>
        <v>0</v>
      </c>
      <c r="O2915">
        <f t="shared" si="282"/>
        <v>0</v>
      </c>
      <c r="P2915">
        <f t="shared" si="283"/>
        <v>2100.9710439404557</v>
      </c>
      <c r="Q2915">
        <f t="shared" si="281"/>
        <v>2100</v>
      </c>
      <c r="R2915" s="25">
        <f t="shared" si="279"/>
        <v>0</v>
      </c>
      <c r="S2915" s="25">
        <f t="shared" si="280"/>
        <v>0</v>
      </c>
      <c r="W2915">
        <f>IF(AND(P2915&gt;='World Hubbert'!$N$9,P2914&lt;'World Hubbert'!$N$9),'Data 1'!M2915,0)</f>
        <v>0</v>
      </c>
      <c r="X2915">
        <f>IF(AND(P2915&gt;='World Hubbert'!$P$9,P2914&lt;'World Hubbert'!$P$9),'Data 1'!M2915,0)</f>
        <v>0</v>
      </c>
    </row>
    <row r="2916" spans="13:24">
      <c r="M2916">
        <f t="shared" si="278"/>
        <v>2913</v>
      </c>
      <c r="N2916">
        <f>MAX('World Hubbert'!$N$17*(1-(M2916/'World Hubbert'!$N$18))*M2916,0)</f>
        <v>0</v>
      </c>
      <c r="O2916">
        <f t="shared" si="282"/>
        <v>0</v>
      </c>
      <c r="P2916">
        <f t="shared" si="283"/>
        <v>2100.9710439404557</v>
      </c>
      <c r="Q2916">
        <f t="shared" si="281"/>
        <v>2100</v>
      </c>
      <c r="R2916" s="25">
        <f t="shared" si="279"/>
        <v>0</v>
      </c>
      <c r="S2916" s="25">
        <f t="shared" si="280"/>
        <v>0</v>
      </c>
      <c r="W2916">
        <f>IF(AND(P2916&gt;='World Hubbert'!$N$9,P2915&lt;'World Hubbert'!$N$9),'Data 1'!M2916,0)</f>
        <v>0</v>
      </c>
      <c r="X2916">
        <f>IF(AND(P2916&gt;='World Hubbert'!$P$9,P2915&lt;'World Hubbert'!$P$9),'Data 1'!M2916,0)</f>
        <v>0</v>
      </c>
    </row>
    <row r="2917" spans="13:24">
      <c r="M2917">
        <f t="shared" si="278"/>
        <v>2914</v>
      </c>
      <c r="N2917">
        <f>MAX('World Hubbert'!$N$17*(1-(M2917/'World Hubbert'!$N$18))*M2917,0)</f>
        <v>0</v>
      </c>
      <c r="O2917">
        <f t="shared" si="282"/>
        <v>0</v>
      </c>
      <c r="P2917">
        <f t="shared" si="283"/>
        <v>2100.9710439404557</v>
      </c>
      <c r="Q2917">
        <f t="shared" si="281"/>
        <v>2100</v>
      </c>
      <c r="R2917" s="25">
        <f t="shared" si="279"/>
        <v>0</v>
      </c>
      <c r="S2917" s="25">
        <f t="shared" si="280"/>
        <v>0</v>
      </c>
      <c r="W2917">
        <f>IF(AND(P2917&gt;='World Hubbert'!$N$9,P2916&lt;'World Hubbert'!$N$9),'Data 1'!M2917,0)</f>
        <v>0</v>
      </c>
      <c r="X2917">
        <f>IF(AND(P2917&gt;='World Hubbert'!$P$9,P2916&lt;'World Hubbert'!$P$9),'Data 1'!M2917,0)</f>
        <v>0</v>
      </c>
    </row>
    <row r="2918" spans="13:24">
      <c r="M2918">
        <f t="shared" si="278"/>
        <v>2915</v>
      </c>
      <c r="N2918">
        <f>MAX('World Hubbert'!$N$17*(1-(M2918/'World Hubbert'!$N$18))*M2918,0)</f>
        <v>0</v>
      </c>
      <c r="O2918">
        <f t="shared" si="282"/>
        <v>0</v>
      </c>
      <c r="P2918">
        <f t="shared" si="283"/>
        <v>2100.9710439404557</v>
      </c>
      <c r="Q2918">
        <f t="shared" si="281"/>
        <v>2100</v>
      </c>
      <c r="R2918" s="25">
        <f t="shared" si="279"/>
        <v>0</v>
      </c>
      <c r="S2918" s="25">
        <f t="shared" si="280"/>
        <v>0</v>
      </c>
      <c r="W2918">
        <f>IF(AND(P2918&gt;='World Hubbert'!$N$9,P2917&lt;'World Hubbert'!$N$9),'Data 1'!M2918,0)</f>
        <v>0</v>
      </c>
      <c r="X2918">
        <f>IF(AND(P2918&gt;='World Hubbert'!$P$9,P2917&lt;'World Hubbert'!$P$9),'Data 1'!M2918,0)</f>
        <v>0</v>
      </c>
    </row>
    <row r="2919" spans="13:24">
      <c r="M2919">
        <f t="shared" si="278"/>
        <v>2916</v>
      </c>
      <c r="N2919">
        <f>MAX('World Hubbert'!$N$17*(1-(M2919/'World Hubbert'!$N$18))*M2919,0)</f>
        <v>0</v>
      </c>
      <c r="O2919">
        <f t="shared" si="282"/>
        <v>0</v>
      </c>
      <c r="P2919">
        <f t="shared" si="283"/>
        <v>2100.9710439404557</v>
      </c>
      <c r="Q2919">
        <f t="shared" si="281"/>
        <v>2100</v>
      </c>
      <c r="R2919" s="25">
        <f t="shared" si="279"/>
        <v>0</v>
      </c>
      <c r="S2919" s="25">
        <f t="shared" si="280"/>
        <v>0</v>
      </c>
      <c r="W2919">
        <f>IF(AND(P2919&gt;='World Hubbert'!$N$9,P2918&lt;'World Hubbert'!$N$9),'Data 1'!M2919,0)</f>
        <v>0</v>
      </c>
      <c r="X2919">
        <f>IF(AND(P2919&gt;='World Hubbert'!$P$9,P2918&lt;'World Hubbert'!$P$9),'Data 1'!M2919,0)</f>
        <v>0</v>
      </c>
    </row>
    <row r="2920" spans="13:24">
      <c r="M2920">
        <f t="shared" si="278"/>
        <v>2917</v>
      </c>
      <c r="N2920">
        <f>MAX('World Hubbert'!$N$17*(1-(M2920/'World Hubbert'!$N$18))*M2920,0)</f>
        <v>0</v>
      </c>
      <c r="O2920">
        <f t="shared" si="282"/>
        <v>0</v>
      </c>
      <c r="P2920">
        <f t="shared" si="283"/>
        <v>2100.9710439404557</v>
      </c>
      <c r="Q2920">
        <f t="shared" si="281"/>
        <v>2100</v>
      </c>
      <c r="R2920" s="25">
        <f t="shared" si="279"/>
        <v>0</v>
      </c>
      <c r="S2920" s="25">
        <f t="shared" si="280"/>
        <v>0</v>
      </c>
      <c r="W2920">
        <f>IF(AND(P2920&gt;='World Hubbert'!$N$9,P2919&lt;'World Hubbert'!$N$9),'Data 1'!M2920,0)</f>
        <v>0</v>
      </c>
      <c r="X2920">
        <f>IF(AND(P2920&gt;='World Hubbert'!$P$9,P2919&lt;'World Hubbert'!$P$9),'Data 1'!M2920,0)</f>
        <v>0</v>
      </c>
    </row>
    <row r="2921" spans="13:24">
      <c r="M2921">
        <f t="shared" si="278"/>
        <v>2918</v>
      </c>
      <c r="N2921">
        <f>MAX('World Hubbert'!$N$17*(1-(M2921/'World Hubbert'!$N$18))*M2921,0)</f>
        <v>0</v>
      </c>
      <c r="O2921">
        <f t="shared" si="282"/>
        <v>0</v>
      </c>
      <c r="P2921">
        <f t="shared" si="283"/>
        <v>2100.9710439404557</v>
      </c>
      <c r="Q2921">
        <f t="shared" si="281"/>
        <v>2100</v>
      </c>
      <c r="R2921" s="25">
        <f t="shared" si="279"/>
        <v>0</v>
      </c>
      <c r="S2921" s="25">
        <f t="shared" si="280"/>
        <v>0</v>
      </c>
      <c r="W2921">
        <f>IF(AND(P2921&gt;='World Hubbert'!$N$9,P2920&lt;'World Hubbert'!$N$9),'Data 1'!M2921,0)</f>
        <v>0</v>
      </c>
      <c r="X2921">
        <f>IF(AND(P2921&gt;='World Hubbert'!$P$9,P2920&lt;'World Hubbert'!$P$9),'Data 1'!M2921,0)</f>
        <v>0</v>
      </c>
    </row>
    <row r="2922" spans="13:24">
      <c r="M2922">
        <f t="shared" si="278"/>
        <v>2919</v>
      </c>
      <c r="N2922">
        <f>MAX('World Hubbert'!$N$17*(1-(M2922/'World Hubbert'!$N$18))*M2922,0)</f>
        <v>0</v>
      </c>
      <c r="O2922">
        <f t="shared" si="282"/>
        <v>0</v>
      </c>
      <c r="P2922">
        <f t="shared" si="283"/>
        <v>2100.9710439404557</v>
      </c>
      <c r="Q2922">
        <f t="shared" si="281"/>
        <v>2100</v>
      </c>
      <c r="R2922" s="25">
        <f t="shared" si="279"/>
        <v>0</v>
      </c>
      <c r="S2922" s="25">
        <f t="shared" si="280"/>
        <v>0</v>
      </c>
      <c r="W2922">
        <f>IF(AND(P2922&gt;='World Hubbert'!$N$9,P2921&lt;'World Hubbert'!$N$9),'Data 1'!M2922,0)</f>
        <v>0</v>
      </c>
      <c r="X2922">
        <f>IF(AND(P2922&gt;='World Hubbert'!$P$9,P2921&lt;'World Hubbert'!$P$9),'Data 1'!M2922,0)</f>
        <v>0</v>
      </c>
    </row>
    <row r="2923" spans="13:24">
      <c r="M2923">
        <f t="shared" si="278"/>
        <v>2920</v>
      </c>
      <c r="N2923">
        <f>MAX('World Hubbert'!$N$17*(1-(M2923/'World Hubbert'!$N$18))*M2923,0)</f>
        <v>0</v>
      </c>
      <c r="O2923">
        <f t="shared" si="282"/>
        <v>0</v>
      </c>
      <c r="P2923">
        <f t="shared" si="283"/>
        <v>2100.9710439404557</v>
      </c>
      <c r="Q2923">
        <f t="shared" si="281"/>
        <v>2100</v>
      </c>
      <c r="R2923" s="25">
        <f t="shared" si="279"/>
        <v>0</v>
      </c>
      <c r="S2923" s="25">
        <f t="shared" si="280"/>
        <v>0</v>
      </c>
      <c r="W2923">
        <f>IF(AND(P2923&gt;='World Hubbert'!$N$9,P2922&lt;'World Hubbert'!$N$9),'Data 1'!M2923,0)</f>
        <v>0</v>
      </c>
      <c r="X2923">
        <f>IF(AND(P2923&gt;='World Hubbert'!$P$9,P2922&lt;'World Hubbert'!$P$9),'Data 1'!M2923,0)</f>
        <v>0</v>
      </c>
    </row>
    <row r="2924" spans="13:24">
      <c r="M2924">
        <f t="shared" si="278"/>
        <v>2921</v>
      </c>
      <c r="N2924">
        <f>MAX('World Hubbert'!$N$17*(1-(M2924/'World Hubbert'!$N$18))*M2924,0)</f>
        <v>0</v>
      </c>
      <c r="O2924">
        <f t="shared" si="282"/>
        <v>0</v>
      </c>
      <c r="P2924">
        <f t="shared" si="283"/>
        <v>2100.9710439404557</v>
      </c>
      <c r="Q2924">
        <f t="shared" si="281"/>
        <v>2100</v>
      </c>
      <c r="R2924" s="25">
        <f t="shared" si="279"/>
        <v>0</v>
      </c>
      <c r="S2924" s="25">
        <f t="shared" si="280"/>
        <v>0</v>
      </c>
      <c r="W2924">
        <f>IF(AND(P2924&gt;='World Hubbert'!$N$9,P2923&lt;'World Hubbert'!$N$9),'Data 1'!M2924,0)</f>
        <v>0</v>
      </c>
      <c r="X2924">
        <f>IF(AND(P2924&gt;='World Hubbert'!$P$9,P2923&lt;'World Hubbert'!$P$9),'Data 1'!M2924,0)</f>
        <v>0</v>
      </c>
    </row>
    <row r="2925" spans="13:24">
      <c r="M2925">
        <f t="shared" si="278"/>
        <v>2922</v>
      </c>
      <c r="N2925">
        <f>MAX('World Hubbert'!$N$17*(1-(M2925/'World Hubbert'!$N$18))*M2925,0)</f>
        <v>0</v>
      </c>
      <c r="O2925">
        <f t="shared" si="282"/>
        <v>0</v>
      </c>
      <c r="P2925">
        <f t="shared" si="283"/>
        <v>2100.9710439404557</v>
      </c>
      <c r="Q2925">
        <f t="shared" si="281"/>
        <v>2100</v>
      </c>
      <c r="R2925" s="25">
        <f t="shared" si="279"/>
        <v>0</v>
      </c>
      <c r="S2925" s="25">
        <f t="shared" si="280"/>
        <v>0</v>
      </c>
      <c r="W2925">
        <f>IF(AND(P2925&gt;='World Hubbert'!$N$9,P2924&lt;'World Hubbert'!$N$9),'Data 1'!M2925,0)</f>
        <v>0</v>
      </c>
      <c r="X2925">
        <f>IF(AND(P2925&gt;='World Hubbert'!$P$9,P2924&lt;'World Hubbert'!$P$9),'Data 1'!M2925,0)</f>
        <v>0</v>
      </c>
    </row>
    <row r="2926" spans="13:24">
      <c r="M2926">
        <f t="shared" si="278"/>
        <v>2923</v>
      </c>
      <c r="N2926">
        <f>MAX('World Hubbert'!$N$17*(1-(M2926/'World Hubbert'!$N$18))*M2926,0)</f>
        <v>0</v>
      </c>
      <c r="O2926">
        <f t="shared" si="282"/>
        <v>0</v>
      </c>
      <c r="P2926">
        <f t="shared" si="283"/>
        <v>2100.9710439404557</v>
      </c>
      <c r="Q2926">
        <f t="shared" si="281"/>
        <v>2100</v>
      </c>
      <c r="R2926" s="25">
        <f t="shared" si="279"/>
        <v>0</v>
      </c>
      <c r="S2926" s="25">
        <f t="shared" si="280"/>
        <v>0</v>
      </c>
      <c r="W2926">
        <f>IF(AND(P2926&gt;='World Hubbert'!$N$9,P2925&lt;'World Hubbert'!$N$9),'Data 1'!M2926,0)</f>
        <v>0</v>
      </c>
      <c r="X2926">
        <f>IF(AND(P2926&gt;='World Hubbert'!$P$9,P2925&lt;'World Hubbert'!$P$9),'Data 1'!M2926,0)</f>
        <v>0</v>
      </c>
    </row>
    <row r="2927" spans="13:24">
      <c r="M2927">
        <f t="shared" si="278"/>
        <v>2924</v>
      </c>
      <c r="N2927">
        <f>MAX('World Hubbert'!$N$17*(1-(M2927/'World Hubbert'!$N$18))*M2927,0)</f>
        <v>0</v>
      </c>
      <c r="O2927">
        <f t="shared" si="282"/>
        <v>0</v>
      </c>
      <c r="P2927">
        <f t="shared" si="283"/>
        <v>2100.9710439404557</v>
      </c>
      <c r="Q2927">
        <f t="shared" si="281"/>
        <v>2100</v>
      </c>
      <c r="R2927" s="25">
        <f t="shared" si="279"/>
        <v>0</v>
      </c>
      <c r="S2927" s="25">
        <f t="shared" si="280"/>
        <v>0</v>
      </c>
      <c r="W2927">
        <f>IF(AND(P2927&gt;='World Hubbert'!$N$9,P2926&lt;'World Hubbert'!$N$9),'Data 1'!M2927,0)</f>
        <v>0</v>
      </c>
      <c r="X2927">
        <f>IF(AND(P2927&gt;='World Hubbert'!$P$9,P2926&lt;'World Hubbert'!$P$9),'Data 1'!M2927,0)</f>
        <v>0</v>
      </c>
    </row>
    <row r="2928" spans="13:24">
      <c r="M2928">
        <f t="shared" si="278"/>
        <v>2925</v>
      </c>
      <c r="N2928">
        <f>MAX('World Hubbert'!$N$17*(1-(M2928/'World Hubbert'!$N$18))*M2928,0)</f>
        <v>0</v>
      </c>
      <c r="O2928">
        <f t="shared" si="282"/>
        <v>0</v>
      </c>
      <c r="P2928">
        <f t="shared" si="283"/>
        <v>2100.9710439404557</v>
      </c>
      <c r="Q2928">
        <f t="shared" si="281"/>
        <v>2100</v>
      </c>
      <c r="R2928" s="25">
        <f t="shared" si="279"/>
        <v>0</v>
      </c>
      <c r="S2928" s="25">
        <f t="shared" si="280"/>
        <v>0</v>
      </c>
      <c r="W2928">
        <f>IF(AND(P2928&gt;='World Hubbert'!$N$9,P2927&lt;'World Hubbert'!$N$9),'Data 1'!M2928,0)</f>
        <v>0</v>
      </c>
      <c r="X2928">
        <f>IF(AND(P2928&gt;='World Hubbert'!$P$9,P2927&lt;'World Hubbert'!$P$9),'Data 1'!M2928,0)</f>
        <v>0</v>
      </c>
    </row>
    <row r="2929" spans="13:24">
      <c r="M2929">
        <f t="shared" si="278"/>
        <v>2926</v>
      </c>
      <c r="N2929">
        <f>MAX('World Hubbert'!$N$17*(1-(M2929/'World Hubbert'!$N$18))*M2929,0)</f>
        <v>0</v>
      </c>
      <c r="O2929">
        <f t="shared" si="282"/>
        <v>0</v>
      </c>
      <c r="P2929">
        <f t="shared" si="283"/>
        <v>2100.9710439404557</v>
      </c>
      <c r="Q2929">
        <f t="shared" si="281"/>
        <v>2100</v>
      </c>
      <c r="R2929" s="25">
        <f t="shared" si="279"/>
        <v>0</v>
      </c>
      <c r="S2929" s="25">
        <f t="shared" si="280"/>
        <v>0</v>
      </c>
      <c r="W2929">
        <f>IF(AND(P2929&gt;='World Hubbert'!$N$9,P2928&lt;'World Hubbert'!$N$9),'Data 1'!M2929,0)</f>
        <v>0</v>
      </c>
      <c r="X2929">
        <f>IF(AND(P2929&gt;='World Hubbert'!$P$9,P2928&lt;'World Hubbert'!$P$9),'Data 1'!M2929,0)</f>
        <v>0</v>
      </c>
    </row>
    <row r="2930" spans="13:24">
      <c r="M2930">
        <f t="shared" si="278"/>
        <v>2927</v>
      </c>
      <c r="N2930">
        <f>MAX('World Hubbert'!$N$17*(1-(M2930/'World Hubbert'!$N$18))*M2930,0)</f>
        <v>0</v>
      </c>
      <c r="O2930">
        <f t="shared" si="282"/>
        <v>0</v>
      </c>
      <c r="P2930">
        <f t="shared" si="283"/>
        <v>2100.9710439404557</v>
      </c>
      <c r="Q2930">
        <f t="shared" si="281"/>
        <v>2100</v>
      </c>
      <c r="R2930" s="25">
        <f t="shared" si="279"/>
        <v>0</v>
      </c>
      <c r="S2930" s="25">
        <f t="shared" si="280"/>
        <v>0</v>
      </c>
      <c r="W2930">
        <f>IF(AND(P2930&gt;='World Hubbert'!$N$9,P2929&lt;'World Hubbert'!$N$9),'Data 1'!M2930,0)</f>
        <v>0</v>
      </c>
      <c r="X2930">
        <f>IF(AND(P2930&gt;='World Hubbert'!$P$9,P2929&lt;'World Hubbert'!$P$9),'Data 1'!M2930,0)</f>
        <v>0</v>
      </c>
    </row>
    <row r="2931" spans="13:24">
      <c r="M2931">
        <f t="shared" si="278"/>
        <v>2928</v>
      </c>
      <c r="N2931">
        <f>MAX('World Hubbert'!$N$17*(1-(M2931/'World Hubbert'!$N$18))*M2931,0)</f>
        <v>0</v>
      </c>
      <c r="O2931">
        <f t="shared" si="282"/>
        <v>0</v>
      </c>
      <c r="P2931">
        <f t="shared" si="283"/>
        <v>2100.9710439404557</v>
      </c>
      <c r="Q2931">
        <f t="shared" si="281"/>
        <v>2100</v>
      </c>
      <c r="R2931" s="25">
        <f t="shared" si="279"/>
        <v>0</v>
      </c>
      <c r="S2931" s="25">
        <f t="shared" si="280"/>
        <v>0</v>
      </c>
      <c r="W2931">
        <f>IF(AND(P2931&gt;='World Hubbert'!$N$9,P2930&lt;'World Hubbert'!$N$9),'Data 1'!M2931,0)</f>
        <v>0</v>
      </c>
      <c r="X2931">
        <f>IF(AND(P2931&gt;='World Hubbert'!$P$9,P2930&lt;'World Hubbert'!$P$9),'Data 1'!M2931,0)</f>
        <v>0</v>
      </c>
    </row>
    <row r="2932" spans="13:24">
      <c r="M2932">
        <f t="shared" si="278"/>
        <v>2929</v>
      </c>
      <c r="N2932">
        <f>MAX('World Hubbert'!$N$17*(1-(M2932/'World Hubbert'!$N$18))*M2932,0)</f>
        <v>0</v>
      </c>
      <c r="O2932">
        <f t="shared" si="282"/>
        <v>0</v>
      </c>
      <c r="P2932">
        <f t="shared" si="283"/>
        <v>2100.9710439404557</v>
      </c>
      <c r="Q2932">
        <f t="shared" si="281"/>
        <v>2100</v>
      </c>
      <c r="R2932" s="25">
        <f t="shared" si="279"/>
        <v>0</v>
      </c>
      <c r="S2932" s="25">
        <f t="shared" si="280"/>
        <v>0</v>
      </c>
      <c r="W2932">
        <f>IF(AND(P2932&gt;='World Hubbert'!$N$9,P2931&lt;'World Hubbert'!$N$9),'Data 1'!M2932,0)</f>
        <v>0</v>
      </c>
      <c r="X2932">
        <f>IF(AND(P2932&gt;='World Hubbert'!$P$9,P2931&lt;'World Hubbert'!$P$9),'Data 1'!M2932,0)</f>
        <v>0</v>
      </c>
    </row>
    <row r="2933" spans="13:24">
      <c r="M2933">
        <f t="shared" si="278"/>
        <v>2930</v>
      </c>
      <c r="N2933">
        <f>MAX('World Hubbert'!$N$17*(1-(M2933/'World Hubbert'!$N$18))*M2933,0)</f>
        <v>0</v>
      </c>
      <c r="O2933">
        <f t="shared" si="282"/>
        <v>0</v>
      </c>
      <c r="P2933">
        <f t="shared" si="283"/>
        <v>2100.9710439404557</v>
      </c>
      <c r="Q2933">
        <f t="shared" si="281"/>
        <v>2100</v>
      </c>
      <c r="R2933" s="25">
        <f t="shared" si="279"/>
        <v>0</v>
      </c>
      <c r="S2933" s="25">
        <f t="shared" si="280"/>
        <v>0</v>
      </c>
      <c r="W2933">
        <f>IF(AND(P2933&gt;='World Hubbert'!$N$9,P2932&lt;'World Hubbert'!$N$9),'Data 1'!M2933,0)</f>
        <v>0</v>
      </c>
      <c r="X2933">
        <f>IF(AND(P2933&gt;='World Hubbert'!$P$9,P2932&lt;'World Hubbert'!$P$9),'Data 1'!M2933,0)</f>
        <v>0</v>
      </c>
    </row>
    <row r="2934" spans="13:24">
      <c r="M2934">
        <f t="shared" si="278"/>
        <v>2931</v>
      </c>
      <c r="N2934">
        <f>MAX('World Hubbert'!$N$17*(1-(M2934/'World Hubbert'!$N$18))*M2934,0)</f>
        <v>0</v>
      </c>
      <c r="O2934">
        <f t="shared" si="282"/>
        <v>0</v>
      </c>
      <c r="P2934">
        <f t="shared" si="283"/>
        <v>2100.9710439404557</v>
      </c>
      <c r="Q2934">
        <f t="shared" si="281"/>
        <v>2100</v>
      </c>
      <c r="R2934" s="25">
        <f t="shared" si="279"/>
        <v>0</v>
      </c>
      <c r="S2934" s="25">
        <f t="shared" si="280"/>
        <v>0</v>
      </c>
      <c r="W2934">
        <f>IF(AND(P2934&gt;='World Hubbert'!$N$9,P2933&lt;'World Hubbert'!$N$9),'Data 1'!M2934,0)</f>
        <v>0</v>
      </c>
      <c r="X2934">
        <f>IF(AND(P2934&gt;='World Hubbert'!$P$9,P2933&lt;'World Hubbert'!$P$9),'Data 1'!M2934,0)</f>
        <v>0</v>
      </c>
    </row>
    <row r="2935" spans="13:24">
      <c r="M2935">
        <f t="shared" ref="M2935:M2998" si="284">M2934+1</f>
        <v>2932</v>
      </c>
      <c r="N2935">
        <f>MAX('World Hubbert'!$N$17*(1-(M2935/'World Hubbert'!$N$18))*M2935,0)</f>
        <v>0</v>
      </c>
      <c r="O2935">
        <f t="shared" si="282"/>
        <v>0</v>
      </c>
      <c r="P2935">
        <f t="shared" si="283"/>
        <v>2100.9710439404557</v>
      </c>
      <c r="Q2935">
        <f t="shared" si="281"/>
        <v>2100</v>
      </c>
      <c r="R2935" s="25">
        <f t="shared" ref="R2935:R2998" si="285">IF(N2935&gt;0,N2935*1000,0)</f>
        <v>0</v>
      </c>
      <c r="S2935" s="25">
        <f t="shared" ref="S2935:S2998" si="286">IF(R2935=$T$6,Q2935,0)</f>
        <v>0</v>
      </c>
      <c r="W2935">
        <f>IF(AND(P2935&gt;='World Hubbert'!$N$9,P2934&lt;'World Hubbert'!$N$9),'Data 1'!M2935,0)</f>
        <v>0</v>
      </c>
      <c r="X2935">
        <f>IF(AND(P2935&gt;='World Hubbert'!$P$9,P2934&lt;'World Hubbert'!$P$9),'Data 1'!M2935,0)</f>
        <v>0</v>
      </c>
    </row>
    <row r="2936" spans="13:24">
      <c r="M2936">
        <f t="shared" si="284"/>
        <v>2933</v>
      </c>
      <c r="N2936">
        <f>MAX('World Hubbert'!$N$17*(1-(M2936/'World Hubbert'!$N$18))*M2936,0)</f>
        <v>0</v>
      </c>
      <c r="O2936">
        <f t="shared" si="282"/>
        <v>0</v>
      </c>
      <c r="P2936">
        <f t="shared" si="283"/>
        <v>2100.9710439404557</v>
      </c>
      <c r="Q2936">
        <f t="shared" si="281"/>
        <v>2100</v>
      </c>
      <c r="R2936" s="25">
        <f t="shared" si="285"/>
        <v>0</v>
      </c>
      <c r="S2936" s="25">
        <f t="shared" si="286"/>
        <v>0</v>
      </c>
      <c r="W2936">
        <f>IF(AND(P2936&gt;='World Hubbert'!$N$9,P2935&lt;'World Hubbert'!$N$9),'Data 1'!M2936,0)</f>
        <v>0</v>
      </c>
      <c r="X2936">
        <f>IF(AND(P2936&gt;='World Hubbert'!$P$9,P2935&lt;'World Hubbert'!$P$9),'Data 1'!M2936,0)</f>
        <v>0</v>
      </c>
    </row>
    <row r="2937" spans="13:24">
      <c r="M2937">
        <f t="shared" si="284"/>
        <v>2934</v>
      </c>
      <c r="N2937">
        <f>MAX('World Hubbert'!$N$17*(1-(M2937/'World Hubbert'!$N$18))*M2937,0)</f>
        <v>0</v>
      </c>
      <c r="O2937">
        <f t="shared" si="282"/>
        <v>0</v>
      </c>
      <c r="P2937">
        <f t="shared" si="283"/>
        <v>2100.9710439404557</v>
      </c>
      <c r="Q2937">
        <f t="shared" si="281"/>
        <v>2100</v>
      </c>
      <c r="R2937" s="25">
        <f t="shared" si="285"/>
        <v>0</v>
      </c>
      <c r="S2937" s="25">
        <f t="shared" si="286"/>
        <v>0</v>
      </c>
      <c r="W2937">
        <f>IF(AND(P2937&gt;='World Hubbert'!$N$9,P2936&lt;'World Hubbert'!$N$9),'Data 1'!M2937,0)</f>
        <v>0</v>
      </c>
      <c r="X2937">
        <f>IF(AND(P2937&gt;='World Hubbert'!$P$9,P2936&lt;'World Hubbert'!$P$9),'Data 1'!M2937,0)</f>
        <v>0</v>
      </c>
    </row>
    <row r="2938" spans="13:24">
      <c r="M2938">
        <f t="shared" si="284"/>
        <v>2935</v>
      </c>
      <c r="N2938">
        <f>MAX('World Hubbert'!$N$17*(1-(M2938/'World Hubbert'!$N$18))*M2938,0)</f>
        <v>0</v>
      </c>
      <c r="O2938">
        <f t="shared" si="282"/>
        <v>0</v>
      </c>
      <c r="P2938">
        <f t="shared" si="283"/>
        <v>2100.9710439404557</v>
      </c>
      <c r="Q2938">
        <f t="shared" si="281"/>
        <v>2100</v>
      </c>
      <c r="R2938" s="25">
        <f t="shared" si="285"/>
        <v>0</v>
      </c>
      <c r="S2938" s="25">
        <f t="shared" si="286"/>
        <v>0</v>
      </c>
      <c r="W2938">
        <f>IF(AND(P2938&gt;='World Hubbert'!$N$9,P2937&lt;'World Hubbert'!$N$9),'Data 1'!M2938,0)</f>
        <v>0</v>
      </c>
      <c r="X2938">
        <f>IF(AND(P2938&gt;='World Hubbert'!$P$9,P2937&lt;'World Hubbert'!$P$9),'Data 1'!M2938,0)</f>
        <v>0</v>
      </c>
    </row>
    <row r="2939" spans="13:24">
      <c r="M2939">
        <f t="shared" si="284"/>
        <v>2936</v>
      </c>
      <c r="N2939">
        <f>MAX('World Hubbert'!$N$17*(1-(M2939/'World Hubbert'!$N$18))*M2939,0)</f>
        <v>0</v>
      </c>
      <c r="O2939">
        <f t="shared" si="282"/>
        <v>0</v>
      </c>
      <c r="P2939">
        <f t="shared" si="283"/>
        <v>2100.9710439404557</v>
      </c>
      <c r="Q2939">
        <f t="shared" si="281"/>
        <v>2100</v>
      </c>
      <c r="R2939" s="25">
        <f t="shared" si="285"/>
        <v>0</v>
      </c>
      <c r="S2939" s="25">
        <f t="shared" si="286"/>
        <v>0</v>
      </c>
      <c r="W2939">
        <f>IF(AND(P2939&gt;='World Hubbert'!$N$9,P2938&lt;'World Hubbert'!$N$9),'Data 1'!M2939,0)</f>
        <v>0</v>
      </c>
      <c r="X2939">
        <f>IF(AND(P2939&gt;='World Hubbert'!$P$9,P2938&lt;'World Hubbert'!$P$9),'Data 1'!M2939,0)</f>
        <v>0</v>
      </c>
    </row>
    <row r="2940" spans="13:24">
      <c r="M2940">
        <f t="shared" si="284"/>
        <v>2937</v>
      </c>
      <c r="N2940">
        <f>MAX('World Hubbert'!$N$17*(1-(M2940/'World Hubbert'!$N$18))*M2940,0)</f>
        <v>0</v>
      </c>
      <c r="O2940">
        <f t="shared" si="282"/>
        <v>0</v>
      </c>
      <c r="P2940">
        <f t="shared" si="283"/>
        <v>2100.9710439404557</v>
      </c>
      <c r="Q2940">
        <f t="shared" si="281"/>
        <v>2100</v>
      </c>
      <c r="R2940" s="25">
        <f t="shared" si="285"/>
        <v>0</v>
      </c>
      <c r="S2940" s="25">
        <f t="shared" si="286"/>
        <v>0</v>
      </c>
      <c r="W2940">
        <f>IF(AND(P2940&gt;='World Hubbert'!$N$9,P2939&lt;'World Hubbert'!$N$9),'Data 1'!M2940,0)</f>
        <v>0</v>
      </c>
      <c r="X2940">
        <f>IF(AND(P2940&gt;='World Hubbert'!$P$9,P2939&lt;'World Hubbert'!$P$9),'Data 1'!M2940,0)</f>
        <v>0</v>
      </c>
    </row>
    <row r="2941" spans="13:24">
      <c r="M2941">
        <f t="shared" si="284"/>
        <v>2938</v>
      </c>
      <c r="N2941">
        <f>MAX('World Hubbert'!$N$17*(1-(M2941/'World Hubbert'!$N$18))*M2941,0)</f>
        <v>0</v>
      </c>
      <c r="O2941">
        <f t="shared" si="282"/>
        <v>0</v>
      </c>
      <c r="P2941">
        <f t="shared" si="283"/>
        <v>2100.9710439404557</v>
      </c>
      <c r="Q2941">
        <f t="shared" si="281"/>
        <v>2100</v>
      </c>
      <c r="R2941" s="25">
        <f t="shared" si="285"/>
        <v>0</v>
      </c>
      <c r="S2941" s="25">
        <f t="shared" si="286"/>
        <v>0</v>
      </c>
      <c r="W2941">
        <f>IF(AND(P2941&gt;='World Hubbert'!$N$9,P2940&lt;'World Hubbert'!$N$9),'Data 1'!M2941,0)</f>
        <v>0</v>
      </c>
      <c r="X2941">
        <f>IF(AND(P2941&gt;='World Hubbert'!$P$9,P2940&lt;'World Hubbert'!$P$9),'Data 1'!M2941,0)</f>
        <v>0</v>
      </c>
    </row>
    <row r="2942" spans="13:24">
      <c r="M2942">
        <f t="shared" si="284"/>
        <v>2939</v>
      </c>
      <c r="N2942">
        <f>MAX('World Hubbert'!$N$17*(1-(M2942/'World Hubbert'!$N$18))*M2942,0)</f>
        <v>0</v>
      </c>
      <c r="O2942">
        <f t="shared" si="282"/>
        <v>0</v>
      </c>
      <c r="P2942">
        <f t="shared" si="283"/>
        <v>2100.9710439404557</v>
      </c>
      <c r="Q2942">
        <f t="shared" si="281"/>
        <v>2100</v>
      </c>
      <c r="R2942" s="25">
        <f t="shared" si="285"/>
        <v>0</v>
      </c>
      <c r="S2942" s="25">
        <f t="shared" si="286"/>
        <v>0</v>
      </c>
      <c r="W2942">
        <f>IF(AND(P2942&gt;='World Hubbert'!$N$9,P2941&lt;'World Hubbert'!$N$9),'Data 1'!M2942,0)</f>
        <v>0</v>
      </c>
      <c r="X2942">
        <f>IF(AND(P2942&gt;='World Hubbert'!$P$9,P2941&lt;'World Hubbert'!$P$9),'Data 1'!M2942,0)</f>
        <v>0</v>
      </c>
    </row>
    <row r="2943" spans="13:24">
      <c r="M2943">
        <f t="shared" si="284"/>
        <v>2940</v>
      </c>
      <c r="N2943">
        <f>MAX('World Hubbert'!$N$17*(1-(M2943/'World Hubbert'!$N$18))*M2943,0)</f>
        <v>0</v>
      </c>
      <c r="O2943">
        <f t="shared" si="282"/>
        <v>0</v>
      </c>
      <c r="P2943">
        <f t="shared" si="283"/>
        <v>2100.9710439404557</v>
      </c>
      <c r="Q2943">
        <f t="shared" si="281"/>
        <v>2100</v>
      </c>
      <c r="R2943" s="25">
        <f t="shared" si="285"/>
        <v>0</v>
      </c>
      <c r="S2943" s="25">
        <f t="shared" si="286"/>
        <v>0</v>
      </c>
      <c r="W2943">
        <f>IF(AND(P2943&gt;='World Hubbert'!$N$9,P2942&lt;'World Hubbert'!$N$9),'Data 1'!M2943,0)</f>
        <v>0</v>
      </c>
      <c r="X2943">
        <f>IF(AND(P2943&gt;='World Hubbert'!$P$9,P2942&lt;'World Hubbert'!$P$9),'Data 1'!M2943,0)</f>
        <v>0</v>
      </c>
    </row>
    <row r="2944" spans="13:24">
      <c r="M2944">
        <f t="shared" si="284"/>
        <v>2941</v>
      </c>
      <c r="N2944">
        <f>MAX('World Hubbert'!$N$17*(1-(M2944/'World Hubbert'!$N$18))*M2944,0)</f>
        <v>0</v>
      </c>
      <c r="O2944">
        <f t="shared" si="282"/>
        <v>0</v>
      </c>
      <c r="P2944">
        <f t="shared" si="283"/>
        <v>2100.9710439404557</v>
      </c>
      <c r="Q2944">
        <f t="shared" si="281"/>
        <v>2100</v>
      </c>
      <c r="R2944" s="25">
        <f t="shared" si="285"/>
        <v>0</v>
      </c>
      <c r="S2944" s="25">
        <f t="shared" si="286"/>
        <v>0</v>
      </c>
      <c r="W2944">
        <f>IF(AND(P2944&gt;='World Hubbert'!$N$9,P2943&lt;'World Hubbert'!$N$9),'Data 1'!M2944,0)</f>
        <v>0</v>
      </c>
      <c r="X2944">
        <f>IF(AND(P2944&gt;='World Hubbert'!$P$9,P2943&lt;'World Hubbert'!$P$9),'Data 1'!M2944,0)</f>
        <v>0</v>
      </c>
    </row>
    <row r="2945" spans="13:24">
      <c r="M2945">
        <f t="shared" si="284"/>
        <v>2942</v>
      </c>
      <c r="N2945">
        <f>MAX('World Hubbert'!$N$17*(1-(M2945/'World Hubbert'!$N$18))*M2945,0)</f>
        <v>0</v>
      </c>
      <c r="O2945">
        <f t="shared" si="282"/>
        <v>0</v>
      </c>
      <c r="P2945">
        <f t="shared" si="283"/>
        <v>2100.9710439404557</v>
      </c>
      <c r="Q2945">
        <f t="shared" si="281"/>
        <v>2100</v>
      </c>
      <c r="R2945" s="25">
        <f t="shared" si="285"/>
        <v>0</v>
      </c>
      <c r="S2945" s="25">
        <f t="shared" si="286"/>
        <v>0</v>
      </c>
      <c r="W2945">
        <f>IF(AND(P2945&gt;='World Hubbert'!$N$9,P2944&lt;'World Hubbert'!$N$9),'Data 1'!M2945,0)</f>
        <v>0</v>
      </c>
      <c r="X2945">
        <f>IF(AND(P2945&gt;='World Hubbert'!$P$9,P2944&lt;'World Hubbert'!$P$9),'Data 1'!M2945,0)</f>
        <v>0</v>
      </c>
    </row>
    <row r="2946" spans="13:24">
      <c r="M2946">
        <f t="shared" si="284"/>
        <v>2943</v>
      </c>
      <c r="N2946">
        <f>MAX('World Hubbert'!$N$17*(1-(M2946/'World Hubbert'!$N$18))*M2946,0)</f>
        <v>0</v>
      </c>
      <c r="O2946">
        <f t="shared" si="282"/>
        <v>0</v>
      </c>
      <c r="P2946">
        <f t="shared" si="283"/>
        <v>2100.9710439404557</v>
      </c>
      <c r="Q2946">
        <f t="shared" si="281"/>
        <v>2100</v>
      </c>
      <c r="R2946" s="25">
        <f t="shared" si="285"/>
        <v>0</v>
      </c>
      <c r="S2946" s="25">
        <f t="shared" si="286"/>
        <v>0</v>
      </c>
      <c r="W2946">
        <f>IF(AND(P2946&gt;='World Hubbert'!$N$9,P2945&lt;'World Hubbert'!$N$9),'Data 1'!M2946,0)</f>
        <v>0</v>
      </c>
      <c r="X2946">
        <f>IF(AND(P2946&gt;='World Hubbert'!$P$9,P2945&lt;'World Hubbert'!$P$9),'Data 1'!M2946,0)</f>
        <v>0</v>
      </c>
    </row>
    <row r="2947" spans="13:24">
      <c r="M2947">
        <f t="shared" si="284"/>
        <v>2944</v>
      </c>
      <c r="N2947">
        <f>MAX('World Hubbert'!$N$17*(1-(M2947/'World Hubbert'!$N$18))*M2947,0)</f>
        <v>0</v>
      </c>
      <c r="O2947">
        <f t="shared" si="282"/>
        <v>0</v>
      </c>
      <c r="P2947">
        <f t="shared" si="283"/>
        <v>2100.9710439404557</v>
      </c>
      <c r="Q2947">
        <f t="shared" si="281"/>
        <v>2100</v>
      </c>
      <c r="R2947" s="25">
        <f t="shared" si="285"/>
        <v>0</v>
      </c>
      <c r="S2947" s="25">
        <f t="shared" si="286"/>
        <v>0</v>
      </c>
      <c r="W2947">
        <f>IF(AND(P2947&gt;='World Hubbert'!$N$9,P2946&lt;'World Hubbert'!$N$9),'Data 1'!M2947,0)</f>
        <v>0</v>
      </c>
      <c r="X2947">
        <f>IF(AND(P2947&gt;='World Hubbert'!$P$9,P2946&lt;'World Hubbert'!$P$9),'Data 1'!M2947,0)</f>
        <v>0</v>
      </c>
    </row>
    <row r="2948" spans="13:24">
      <c r="M2948">
        <f t="shared" si="284"/>
        <v>2945</v>
      </c>
      <c r="N2948">
        <f>MAX('World Hubbert'!$N$17*(1-(M2948/'World Hubbert'!$N$18))*M2948,0)</f>
        <v>0</v>
      </c>
      <c r="O2948">
        <f t="shared" si="282"/>
        <v>0</v>
      </c>
      <c r="P2948">
        <f t="shared" si="283"/>
        <v>2100.9710439404557</v>
      </c>
      <c r="Q2948">
        <f t="shared" si="281"/>
        <v>2100</v>
      </c>
      <c r="R2948" s="25">
        <f t="shared" si="285"/>
        <v>0</v>
      </c>
      <c r="S2948" s="25">
        <f t="shared" si="286"/>
        <v>0</v>
      </c>
      <c r="W2948">
        <f>IF(AND(P2948&gt;='World Hubbert'!$N$9,P2947&lt;'World Hubbert'!$N$9),'Data 1'!M2948,0)</f>
        <v>0</v>
      </c>
      <c r="X2948">
        <f>IF(AND(P2948&gt;='World Hubbert'!$P$9,P2947&lt;'World Hubbert'!$P$9),'Data 1'!M2948,0)</f>
        <v>0</v>
      </c>
    </row>
    <row r="2949" spans="13:24">
      <c r="M2949">
        <f t="shared" si="284"/>
        <v>2946</v>
      </c>
      <c r="N2949">
        <f>MAX('World Hubbert'!$N$17*(1-(M2949/'World Hubbert'!$N$18))*M2949,0)</f>
        <v>0</v>
      </c>
      <c r="O2949">
        <f t="shared" si="282"/>
        <v>0</v>
      </c>
      <c r="P2949">
        <f t="shared" si="283"/>
        <v>2100.9710439404557</v>
      </c>
      <c r="Q2949">
        <f t="shared" ref="Q2949:Q3012" si="287">INT(P2949)</f>
        <v>2100</v>
      </c>
      <c r="R2949" s="25">
        <f t="shared" si="285"/>
        <v>0</v>
      </c>
      <c r="S2949" s="25">
        <f t="shared" si="286"/>
        <v>0</v>
      </c>
      <c r="W2949">
        <f>IF(AND(P2949&gt;='World Hubbert'!$N$9,P2948&lt;'World Hubbert'!$N$9),'Data 1'!M2949,0)</f>
        <v>0</v>
      </c>
      <c r="X2949">
        <f>IF(AND(P2949&gt;='World Hubbert'!$P$9,P2948&lt;'World Hubbert'!$P$9),'Data 1'!M2949,0)</f>
        <v>0</v>
      </c>
    </row>
    <row r="2950" spans="13:24">
      <c r="M2950">
        <f t="shared" si="284"/>
        <v>2947</v>
      </c>
      <c r="N2950">
        <f>MAX('World Hubbert'!$N$17*(1-(M2950/'World Hubbert'!$N$18))*M2950,0)</f>
        <v>0</v>
      </c>
      <c r="O2950">
        <f t="shared" si="282"/>
        <v>0</v>
      </c>
      <c r="P2950">
        <f t="shared" si="283"/>
        <v>2100.9710439404557</v>
      </c>
      <c r="Q2950">
        <f t="shared" si="287"/>
        <v>2100</v>
      </c>
      <c r="R2950" s="25">
        <f t="shared" si="285"/>
        <v>0</v>
      </c>
      <c r="S2950" s="25">
        <f t="shared" si="286"/>
        <v>0</v>
      </c>
      <c r="W2950">
        <f>IF(AND(P2950&gt;='World Hubbert'!$N$9,P2949&lt;'World Hubbert'!$N$9),'Data 1'!M2950,0)</f>
        <v>0</v>
      </c>
      <c r="X2950">
        <f>IF(AND(P2950&gt;='World Hubbert'!$P$9,P2949&lt;'World Hubbert'!$P$9),'Data 1'!M2950,0)</f>
        <v>0</v>
      </c>
    </row>
    <row r="2951" spans="13:24">
      <c r="M2951">
        <f t="shared" si="284"/>
        <v>2948</v>
      </c>
      <c r="N2951">
        <f>MAX('World Hubbert'!$N$17*(1-(M2951/'World Hubbert'!$N$18))*M2951,0)</f>
        <v>0</v>
      </c>
      <c r="O2951">
        <f t="shared" si="282"/>
        <v>0</v>
      </c>
      <c r="P2951">
        <f t="shared" si="283"/>
        <v>2100.9710439404557</v>
      </c>
      <c r="Q2951">
        <f t="shared" si="287"/>
        <v>2100</v>
      </c>
      <c r="R2951" s="25">
        <f t="shared" si="285"/>
        <v>0</v>
      </c>
      <c r="S2951" s="25">
        <f t="shared" si="286"/>
        <v>0</v>
      </c>
      <c r="W2951">
        <f>IF(AND(P2951&gt;='World Hubbert'!$N$9,P2950&lt;'World Hubbert'!$N$9),'Data 1'!M2951,0)</f>
        <v>0</v>
      </c>
      <c r="X2951">
        <f>IF(AND(P2951&gt;='World Hubbert'!$P$9,P2950&lt;'World Hubbert'!$P$9),'Data 1'!M2951,0)</f>
        <v>0</v>
      </c>
    </row>
    <row r="2952" spans="13:24">
      <c r="M2952">
        <f t="shared" si="284"/>
        <v>2949</v>
      </c>
      <c r="N2952">
        <f>MAX('World Hubbert'!$N$17*(1-(M2952/'World Hubbert'!$N$18))*M2952,0)</f>
        <v>0</v>
      </c>
      <c r="O2952">
        <f t="shared" si="282"/>
        <v>0</v>
      </c>
      <c r="P2952">
        <f t="shared" si="283"/>
        <v>2100.9710439404557</v>
      </c>
      <c r="Q2952">
        <f t="shared" si="287"/>
        <v>2100</v>
      </c>
      <c r="R2952" s="25">
        <f t="shared" si="285"/>
        <v>0</v>
      </c>
      <c r="S2952" s="25">
        <f t="shared" si="286"/>
        <v>0</v>
      </c>
      <c r="W2952">
        <f>IF(AND(P2952&gt;='World Hubbert'!$N$9,P2951&lt;'World Hubbert'!$N$9),'Data 1'!M2952,0)</f>
        <v>0</v>
      </c>
      <c r="X2952">
        <f>IF(AND(P2952&gt;='World Hubbert'!$P$9,P2951&lt;'World Hubbert'!$P$9),'Data 1'!M2952,0)</f>
        <v>0</v>
      </c>
    </row>
    <row r="2953" spans="13:24">
      <c r="M2953">
        <f t="shared" si="284"/>
        <v>2950</v>
      </c>
      <c r="N2953">
        <f>MAX('World Hubbert'!$N$17*(1-(M2953/'World Hubbert'!$N$18))*M2953,0)</f>
        <v>0</v>
      </c>
      <c r="O2953">
        <f t="shared" si="282"/>
        <v>0</v>
      </c>
      <c r="P2953">
        <f t="shared" si="283"/>
        <v>2100.9710439404557</v>
      </c>
      <c r="Q2953">
        <f t="shared" si="287"/>
        <v>2100</v>
      </c>
      <c r="R2953" s="25">
        <f t="shared" si="285"/>
        <v>0</v>
      </c>
      <c r="S2953" s="25">
        <f t="shared" si="286"/>
        <v>0</v>
      </c>
      <c r="W2953">
        <f>IF(AND(P2953&gt;='World Hubbert'!$N$9,P2952&lt;'World Hubbert'!$N$9),'Data 1'!M2953,0)</f>
        <v>0</v>
      </c>
      <c r="X2953">
        <f>IF(AND(P2953&gt;='World Hubbert'!$P$9,P2952&lt;'World Hubbert'!$P$9),'Data 1'!M2953,0)</f>
        <v>0</v>
      </c>
    </row>
    <row r="2954" spans="13:24">
      <c r="M2954">
        <f t="shared" si="284"/>
        <v>2951</v>
      </c>
      <c r="N2954">
        <f>MAX('World Hubbert'!$N$17*(1-(M2954/'World Hubbert'!$N$18))*M2954,0)</f>
        <v>0</v>
      </c>
      <c r="O2954">
        <f t="shared" si="282"/>
        <v>0</v>
      </c>
      <c r="P2954">
        <f t="shared" si="283"/>
        <v>2100.9710439404557</v>
      </c>
      <c r="Q2954">
        <f t="shared" si="287"/>
        <v>2100</v>
      </c>
      <c r="R2954" s="25">
        <f t="shared" si="285"/>
        <v>0</v>
      </c>
      <c r="S2954" s="25">
        <f t="shared" si="286"/>
        <v>0</v>
      </c>
      <c r="W2954">
        <f>IF(AND(P2954&gt;='World Hubbert'!$N$9,P2953&lt;'World Hubbert'!$N$9),'Data 1'!M2954,0)</f>
        <v>0</v>
      </c>
      <c r="X2954">
        <f>IF(AND(P2954&gt;='World Hubbert'!$P$9,P2953&lt;'World Hubbert'!$P$9),'Data 1'!M2954,0)</f>
        <v>0</v>
      </c>
    </row>
    <row r="2955" spans="13:24">
      <c r="M2955">
        <f t="shared" si="284"/>
        <v>2952</v>
      </c>
      <c r="N2955">
        <f>MAX('World Hubbert'!$N$17*(1-(M2955/'World Hubbert'!$N$18))*M2955,0)</f>
        <v>0</v>
      </c>
      <c r="O2955">
        <f t="shared" si="282"/>
        <v>0</v>
      </c>
      <c r="P2955">
        <f t="shared" si="283"/>
        <v>2100.9710439404557</v>
      </c>
      <c r="Q2955">
        <f t="shared" si="287"/>
        <v>2100</v>
      </c>
      <c r="R2955" s="25">
        <f t="shared" si="285"/>
        <v>0</v>
      </c>
      <c r="S2955" s="25">
        <f t="shared" si="286"/>
        <v>0</v>
      </c>
      <c r="W2955">
        <f>IF(AND(P2955&gt;='World Hubbert'!$N$9,P2954&lt;'World Hubbert'!$N$9),'Data 1'!M2955,0)</f>
        <v>0</v>
      </c>
      <c r="X2955">
        <f>IF(AND(P2955&gt;='World Hubbert'!$P$9,P2954&lt;'World Hubbert'!$P$9),'Data 1'!M2955,0)</f>
        <v>0</v>
      </c>
    </row>
    <row r="2956" spans="13:24">
      <c r="M2956">
        <f t="shared" si="284"/>
        <v>2953</v>
      </c>
      <c r="N2956">
        <f>MAX('World Hubbert'!$N$17*(1-(M2956/'World Hubbert'!$N$18))*M2956,0)</f>
        <v>0</v>
      </c>
      <c r="O2956">
        <f t="shared" si="282"/>
        <v>0</v>
      </c>
      <c r="P2956">
        <f t="shared" si="283"/>
        <v>2100.9710439404557</v>
      </c>
      <c r="Q2956">
        <f t="shared" si="287"/>
        <v>2100</v>
      </c>
      <c r="R2956" s="25">
        <f t="shared" si="285"/>
        <v>0</v>
      </c>
      <c r="S2956" s="25">
        <f t="shared" si="286"/>
        <v>0</v>
      </c>
      <c r="W2956">
        <f>IF(AND(P2956&gt;='World Hubbert'!$N$9,P2955&lt;'World Hubbert'!$N$9),'Data 1'!M2956,0)</f>
        <v>0</v>
      </c>
      <c r="X2956">
        <f>IF(AND(P2956&gt;='World Hubbert'!$P$9,P2955&lt;'World Hubbert'!$P$9),'Data 1'!M2956,0)</f>
        <v>0</v>
      </c>
    </row>
    <row r="2957" spans="13:24">
      <c r="M2957">
        <f t="shared" si="284"/>
        <v>2954</v>
      </c>
      <c r="N2957">
        <f>MAX('World Hubbert'!$N$17*(1-(M2957/'World Hubbert'!$N$18))*M2957,0)</f>
        <v>0</v>
      </c>
      <c r="O2957">
        <f t="shared" si="282"/>
        <v>0</v>
      </c>
      <c r="P2957">
        <f t="shared" si="283"/>
        <v>2100.9710439404557</v>
      </c>
      <c r="Q2957">
        <f t="shared" si="287"/>
        <v>2100</v>
      </c>
      <c r="R2957" s="25">
        <f t="shared" si="285"/>
        <v>0</v>
      </c>
      <c r="S2957" s="25">
        <f t="shared" si="286"/>
        <v>0</v>
      </c>
      <c r="W2957">
        <f>IF(AND(P2957&gt;='World Hubbert'!$N$9,P2956&lt;'World Hubbert'!$N$9),'Data 1'!M2957,0)</f>
        <v>0</v>
      </c>
      <c r="X2957">
        <f>IF(AND(P2957&gt;='World Hubbert'!$P$9,P2956&lt;'World Hubbert'!$P$9),'Data 1'!M2957,0)</f>
        <v>0</v>
      </c>
    </row>
    <row r="2958" spans="13:24">
      <c r="M2958">
        <f t="shared" si="284"/>
        <v>2955</v>
      </c>
      <c r="N2958">
        <f>MAX('World Hubbert'!$N$17*(1-(M2958/'World Hubbert'!$N$18))*M2958,0)</f>
        <v>0</v>
      </c>
      <c r="O2958">
        <f t="shared" si="282"/>
        <v>0</v>
      </c>
      <c r="P2958">
        <f t="shared" si="283"/>
        <v>2100.9710439404557</v>
      </c>
      <c r="Q2958">
        <f t="shared" si="287"/>
        <v>2100</v>
      </c>
      <c r="R2958" s="25">
        <f t="shared" si="285"/>
        <v>0</v>
      </c>
      <c r="S2958" s="25">
        <f t="shared" si="286"/>
        <v>0</v>
      </c>
      <c r="W2958">
        <f>IF(AND(P2958&gt;='World Hubbert'!$N$9,P2957&lt;'World Hubbert'!$N$9),'Data 1'!M2958,0)</f>
        <v>0</v>
      </c>
      <c r="X2958">
        <f>IF(AND(P2958&gt;='World Hubbert'!$P$9,P2957&lt;'World Hubbert'!$P$9),'Data 1'!M2958,0)</f>
        <v>0</v>
      </c>
    </row>
    <row r="2959" spans="13:24">
      <c r="M2959">
        <f t="shared" si="284"/>
        <v>2956</v>
      </c>
      <c r="N2959">
        <f>MAX('World Hubbert'!$N$17*(1-(M2959/'World Hubbert'!$N$18))*M2959,0)</f>
        <v>0</v>
      </c>
      <c r="O2959">
        <f t="shared" si="282"/>
        <v>0</v>
      </c>
      <c r="P2959">
        <f t="shared" si="283"/>
        <v>2100.9710439404557</v>
      </c>
      <c r="Q2959">
        <f t="shared" si="287"/>
        <v>2100</v>
      </c>
      <c r="R2959" s="25">
        <f t="shared" si="285"/>
        <v>0</v>
      </c>
      <c r="S2959" s="25">
        <f t="shared" si="286"/>
        <v>0</v>
      </c>
      <c r="W2959">
        <f>IF(AND(P2959&gt;='World Hubbert'!$N$9,P2958&lt;'World Hubbert'!$N$9),'Data 1'!M2959,0)</f>
        <v>0</v>
      </c>
      <c r="X2959">
        <f>IF(AND(P2959&gt;='World Hubbert'!$P$9,P2958&lt;'World Hubbert'!$P$9),'Data 1'!M2959,0)</f>
        <v>0</v>
      </c>
    </row>
    <row r="2960" spans="13:24">
      <c r="M2960">
        <f t="shared" si="284"/>
        <v>2957</v>
      </c>
      <c r="N2960">
        <f>MAX('World Hubbert'!$N$17*(1-(M2960/'World Hubbert'!$N$18))*M2960,0)</f>
        <v>0</v>
      </c>
      <c r="O2960">
        <f t="shared" si="282"/>
        <v>0</v>
      </c>
      <c r="P2960">
        <f t="shared" si="283"/>
        <v>2100.9710439404557</v>
      </c>
      <c r="Q2960">
        <f t="shared" si="287"/>
        <v>2100</v>
      </c>
      <c r="R2960" s="25">
        <f t="shared" si="285"/>
        <v>0</v>
      </c>
      <c r="S2960" s="25">
        <f t="shared" si="286"/>
        <v>0</v>
      </c>
      <c r="W2960">
        <f>IF(AND(P2960&gt;='World Hubbert'!$N$9,P2959&lt;'World Hubbert'!$N$9),'Data 1'!M2960,0)</f>
        <v>0</v>
      </c>
      <c r="X2960">
        <f>IF(AND(P2960&gt;='World Hubbert'!$P$9,P2959&lt;'World Hubbert'!$P$9),'Data 1'!M2960,0)</f>
        <v>0</v>
      </c>
    </row>
    <row r="2961" spans="13:24">
      <c r="M2961">
        <f t="shared" si="284"/>
        <v>2958</v>
      </c>
      <c r="N2961">
        <f>MAX('World Hubbert'!$N$17*(1-(M2961/'World Hubbert'!$N$18))*M2961,0)</f>
        <v>0</v>
      </c>
      <c r="O2961">
        <f t="shared" si="282"/>
        <v>0</v>
      </c>
      <c r="P2961">
        <f t="shared" si="283"/>
        <v>2100.9710439404557</v>
      </c>
      <c r="Q2961">
        <f t="shared" si="287"/>
        <v>2100</v>
      </c>
      <c r="R2961" s="25">
        <f t="shared" si="285"/>
        <v>0</v>
      </c>
      <c r="S2961" s="25">
        <f t="shared" si="286"/>
        <v>0</v>
      </c>
      <c r="W2961">
        <f>IF(AND(P2961&gt;='World Hubbert'!$N$9,P2960&lt;'World Hubbert'!$N$9),'Data 1'!M2961,0)</f>
        <v>0</v>
      </c>
      <c r="X2961">
        <f>IF(AND(P2961&gt;='World Hubbert'!$P$9,P2960&lt;'World Hubbert'!$P$9),'Data 1'!M2961,0)</f>
        <v>0</v>
      </c>
    </row>
    <row r="2962" spans="13:24">
      <c r="M2962">
        <f t="shared" si="284"/>
        <v>2959</v>
      </c>
      <c r="N2962">
        <f>MAX('World Hubbert'!$N$17*(1-(M2962/'World Hubbert'!$N$18))*M2962,0)</f>
        <v>0</v>
      </c>
      <c r="O2962">
        <f t="shared" si="282"/>
        <v>0</v>
      </c>
      <c r="P2962">
        <f t="shared" si="283"/>
        <v>2100.9710439404557</v>
      </c>
      <c r="Q2962">
        <f t="shared" si="287"/>
        <v>2100</v>
      </c>
      <c r="R2962" s="25">
        <f t="shared" si="285"/>
        <v>0</v>
      </c>
      <c r="S2962" s="25">
        <f t="shared" si="286"/>
        <v>0</v>
      </c>
      <c r="W2962">
        <f>IF(AND(P2962&gt;='World Hubbert'!$N$9,P2961&lt;'World Hubbert'!$N$9),'Data 1'!M2962,0)</f>
        <v>0</v>
      </c>
      <c r="X2962">
        <f>IF(AND(P2962&gt;='World Hubbert'!$P$9,P2961&lt;'World Hubbert'!$P$9),'Data 1'!M2962,0)</f>
        <v>0</v>
      </c>
    </row>
    <row r="2963" spans="13:24">
      <c r="M2963">
        <f t="shared" si="284"/>
        <v>2960</v>
      </c>
      <c r="N2963">
        <f>MAX('World Hubbert'!$N$17*(1-(M2963/'World Hubbert'!$N$18))*M2963,0)</f>
        <v>0</v>
      </c>
      <c r="O2963">
        <f t="shared" si="282"/>
        <v>0</v>
      </c>
      <c r="P2963">
        <f t="shared" si="283"/>
        <v>2100.9710439404557</v>
      </c>
      <c r="Q2963">
        <f t="shared" si="287"/>
        <v>2100</v>
      </c>
      <c r="R2963" s="25">
        <f t="shared" si="285"/>
        <v>0</v>
      </c>
      <c r="S2963" s="25">
        <f t="shared" si="286"/>
        <v>0</v>
      </c>
      <c r="W2963">
        <f>IF(AND(P2963&gt;='World Hubbert'!$N$9,P2962&lt;'World Hubbert'!$N$9),'Data 1'!M2963,0)</f>
        <v>0</v>
      </c>
      <c r="X2963">
        <f>IF(AND(P2963&gt;='World Hubbert'!$P$9,P2962&lt;'World Hubbert'!$P$9),'Data 1'!M2963,0)</f>
        <v>0</v>
      </c>
    </row>
    <row r="2964" spans="13:24">
      <c r="M2964">
        <f t="shared" si="284"/>
        <v>2961</v>
      </c>
      <c r="N2964">
        <f>MAX('World Hubbert'!$N$17*(1-(M2964/'World Hubbert'!$N$18))*M2964,0)</f>
        <v>0</v>
      </c>
      <c r="O2964">
        <f t="shared" si="282"/>
        <v>0</v>
      </c>
      <c r="P2964">
        <f t="shared" si="283"/>
        <v>2100.9710439404557</v>
      </c>
      <c r="Q2964">
        <f t="shared" si="287"/>
        <v>2100</v>
      </c>
      <c r="R2964" s="25">
        <f t="shared" si="285"/>
        <v>0</v>
      </c>
      <c r="S2964" s="25">
        <f t="shared" si="286"/>
        <v>0</v>
      </c>
      <c r="W2964">
        <f>IF(AND(P2964&gt;='World Hubbert'!$N$9,P2963&lt;'World Hubbert'!$N$9),'Data 1'!M2964,0)</f>
        <v>0</v>
      </c>
      <c r="X2964">
        <f>IF(AND(P2964&gt;='World Hubbert'!$P$9,P2963&lt;'World Hubbert'!$P$9),'Data 1'!M2964,0)</f>
        <v>0</v>
      </c>
    </row>
    <row r="2965" spans="13:24">
      <c r="M2965">
        <f t="shared" si="284"/>
        <v>2962</v>
      </c>
      <c r="N2965">
        <f>MAX('World Hubbert'!$N$17*(1-(M2965/'World Hubbert'!$N$18))*M2965,0)</f>
        <v>0</v>
      </c>
      <c r="O2965">
        <f t="shared" ref="O2965:O3028" si="288">IF(N2965&gt;0,1/N2965,0)</f>
        <v>0</v>
      </c>
      <c r="P2965">
        <f t="shared" ref="P2965:P3028" si="289">P2964+O2965</f>
        <v>2100.9710439404557</v>
      </c>
      <c r="Q2965">
        <f t="shared" si="287"/>
        <v>2100</v>
      </c>
      <c r="R2965" s="25">
        <f t="shared" si="285"/>
        <v>0</v>
      </c>
      <c r="S2965" s="25">
        <f t="shared" si="286"/>
        <v>0</v>
      </c>
      <c r="W2965">
        <f>IF(AND(P2965&gt;='World Hubbert'!$N$9,P2964&lt;'World Hubbert'!$N$9),'Data 1'!M2965,0)</f>
        <v>0</v>
      </c>
      <c r="X2965">
        <f>IF(AND(P2965&gt;='World Hubbert'!$P$9,P2964&lt;'World Hubbert'!$P$9),'Data 1'!M2965,0)</f>
        <v>0</v>
      </c>
    </row>
    <row r="2966" spans="13:24">
      <c r="M2966">
        <f t="shared" si="284"/>
        <v>2963</v>
      </c>
      <c r="N2966">
        <f>MAX('World Hubbert'!$N$17*(1-(M2966/'World Hubbert'!$N$18))*M2966,0)</f>
        <v>0</v>
      </c>
      <c r="O2966">
        <f t="shared" si="288"/>
        <v>0</v>
      </c>
      <c r="P2966">
        <f t="shared" si="289"/>
        <v>2100.9710439404557</v>
      </c>
      <c r="Q2966">
        <f t="shared" si="287"/>
        <v>2100</v>
      </c>
      <c r="R2966" s="25">
        <f t="shared" si="285"/>
        <v>0</v>
      </c>
      <c r="S2966" s="25">
        <f t="shared" si="286"/>
        <v>0</v>
      </c>
      <c r="W2966">
        <f>IF(AND(P2966&gt;='World Hubbert'!$N$9,P2965&lt;'World Hubbert'!$N$9),'Data 1'!M2966,0)</f>
        <v>0</v>
      </c>
      <c r="X2966">
        <f>IF(AND(P2966&gt;='World Hubbert'!$P$9,P2965&lt;'World Hubbert'!$P$9),'Data 1'!M2966,0)</f>
        <v>0</v>
      </c>
    </row>
    <row r="2967" spans="13:24">
      <c r="M2967">
        <f t="shared" si="284"/>
        <v>2964</v>
      </c>
      <c r="N2967">
        <f>MAX('World Hubbert'!$N$17*(1-(M2967/'World Hubbert'!$N$18))*M2967,0)</f>
        <v>0</v>
      </c>
      <c r="O2967">
        <f t="shared" si="288"/>
        <v>0</v>
      </c>
      <c r="P2967">
        <f t="shared" si="289"/>
        <v>2100.9710439404557</v>
      </c>
      <c r="Q2967">
        <f t="shared" si="287"/>
        <v>2100</v>
      </c>
      <c r="R2967" s="25">
        <f t="shared" si="285"/>
        <v>0</v>
      </c>
      <c r="S2967" s="25">
        <f t="shared" si="286"/>
        <v>0</v>
      </c>
      <c r="W2967">
        <f>IF(AND(P2967&gt;='World Hubbert'!$N$9,P2966&lt;'World Hubbert'!$N$9),'Data 1'!M2967,0)</f>
        <v>0</v>
      </c>
      <c r="X2967">
        <f>IF(AND(P2967&gt;='World Hubbert'!$P$9,P2966&lt;'World Hubbert'!$P$9),'Data 1'!M2967,0)</f>
        <v>0</v>
      </c>
    </row>
    <row r="2968" spans="13:24">
      <c r="M2968">
        <f t="shared" si="284"/>
        <v>2965</v>
      </c>
      <c r="N2968">
        <f>MAX('World Hubbert'!$N$17*(1-(M2968/'World Hubbert'!$N$18))*M2968,0)</f>
        <v>0</v>
      </c>
      <c r="O2968">
        <f t="shared" si="288"/>
        <v>0</v>
      </c>
      <c r="P2968">
        <f t="shared" si="289"/>
        <v>2100.9710439404557</v>
      </c>
      <c r="Q2968">
        <f t="shared" si="287"/>
        <v>2100</v>
      </c>
      <c r="R2968" s="25">
        <f t="shared" si="285"/>
        <v>0</v>
      </c>
      <c r="S2968" s="25">
        <f t="shared" si="286"/>
        <v>0</v>
      </c>
      <c r="W2968">
        <f>IF(AND(P2968&gt;='World Hubbert'!$N$9,P2967&lt;'World Hubbert'!$N$9),'Data 1'!M2968,0)</f>
        <v>0</v>
      </c>
      <c r="X2968">
        <f>IF(AND(P2968&gt;='World Hubbert'!$P$9,P2967&lt;'World Hubbert'!$P$9),'Data 1'!M2968,0)</f>
        <v>0</v>
      </c>
    </row>
    <row r="2969" spans="13:24">
      <c r="M2969">
        <f t="shared" si="284"/>
        <v>2966</v>
      </c>
      <c r="N2969">
        <f>MAX('World Hubbert'!$N$17*(1-(M2969/'World Hubbert'!$N$18))*M2969,0)</f>
        <v>0</v>
      </c>
      <c r="O2969">
        <f t="shared" si="288"/>
        <v>0</v>
      </c>
      <c r="P2969">
        <f t="shared" si="289"/>
        <v>2100.9710439404557</v>
      </c>
      <c r="Q2969">
        <f t="shared" si="287"/>
        <v>2100</v>
      </c>
      <c r="R2969" s="25">
        <f t="shared" si="285"/>
        <v>0</v>
      </c>
      <c r="S2969" s="25">
        <f t="shared" si="286"/>
        <v>0</v>
      </c>
      <c r="W2969">
        <f>IF(AND(P2969&gt;='World Hubbert'!$N$9,P2968&lt;'World Hubbert'!$N$9),'Data 1'!M2969,0)</f>
        <v>0</v>
      </c>
      <c r="X2969">
        <f>IF(AND(P2969&gt;='World Hubbert'!$P$9,P2968&lt;'World Hubbert'!$P$9),'Data 1'!M2969,0)</f>
        <v>0</v>
      </c>
    </row>
    <row r="2970" spans="13:24">
      <c r="M2970">
        <f t="shared" si="284"/>
        <v>2967</v>
      </c>
      <c r="N2970">
        <f>MAX('World Hubbert'!$N$17*(1-(M2970/'World Hubbert'!$N$18))*M2970,0)</f>
        <v>0</v>
      </c>
      <c r="O2970">
        <f t="shared" si="288"/>
        <v>0</v>
      </c>
      <c r="P2970">
        <f t="shared" si="289"/>
        <v>2100.9710439404557</v>
      </c>
      <c r="Q2970">
        <f t="shared" si="287"/>
        <v>2100</v>
      </c>
      <c r="R2970" s="25">
        <f t="shared" si="285"/>
        <v>0</v>
      </c>
      <c r="S2970" s="25">
        <f t="shared" si="286"/>
        <v>0</v>
      </c>
      <c r="W2970">
        <f>IF(AND(P2970&gt;='World Hubbert'!$N$9,P2969&lt;'World Hubbert'!$N$9),'Data 1'!M2970,0)</f>
        <v>0</v>
      </c>
      <c r="X2970">
        <f>IF(AND(P2970&gt;='World Hubbert'!$P$9,P2969&lt;'World Hubbert'!$P$9),'Data 1'!M2970,0)</f>
        <v>0</v>
      </c>
    </row>
    <row r="2971" spans="13:24">
      <c r="M2971">
        <f t="shared" si="284"/>
        <v>2968</v>
      </c>
      <c r="N2971">
        <f>MAX('World Hubbert'!$N$17*(1-(M2971/'World Hubbert'!$N$18))*M2971,0)</f>
        <v>0</v>
      </c>
      <c r="O2971">
        <f t="shared" si="288"/>
        <v>0</v>
      </c>
      <c r="P2971">
        <f t="shared" si="289"/>
        <v>2100.9710439404557</v>
      </c>
      <c r="Q2971">
        <f t="shared" si="287"/>
        <v>2100</v>
      </c>
      <c r="R2971" s="25">
        <f t="shared" si="285"/>
        <v>0</v>
      </c>
      <c r="S2971" s="25">
        <f t="shared" si="286"/>
        <v>0</v>
      </c>
      <c r="W2971">
        <f>IF(AND(P2971&gt;='World Hubbert'!$N$9,P2970&lt;'World Hubbert'!$N$9),'Data 1'!M2971,0)</f>
        <v>0</v>
      </c>
      <c r="X2971">
        <f>IF(AND(P2971&gt;='World Hubbert'!$P$9,P2970&lt;'World Hubbert'!$P$9),'Data 1'!M2971,0)</f>
        <v>0</v>
      </c>
    </row>
    <row r="2972" spans="13:24">
      <c r="M2972">
        <f t="shared" si="284"/>
        <v>2969</v>
      </c>
      <c r="N2972">
        <f>MAX('World Hubbert'!$N$17*(1-(M2972/'World Hubbert'!$N$18))*M2972,0)</f>
        <v>0</v>
      </c>
      <c r="O2972">
        <f t="shared" si="288"/>
        <v>0</v>
      </c>
      <c r="P2972">
        <f t="shared" si="289"/>
        <v>2100.9710439404557</v>
      </c>
      <c r="Q2972">
        <f t="shared" si="287"/>
        <v>2100</v>
      </c>
      <c r="R2972" s="25">
        <f t="shared" si="285"/>
        <v>0</v>
      </c>
      <c r="S2972" s="25">
        <f t="shared" si="286"/>
        <v>0</v>
      </c>
      <c r="W2972">
        <f>IF(AND(P2972&gt;='World Hubbert'!$N$9,P2971&lt;'World Hubbert'!$N$9),'Data 1'!M2972,0)</f>
        <v>0</v>
      </c>
      <c r="X2972">
        <f>IF(AND(P2972&gt;='World Hubbert'!$P$9,P2971&lt;'World Hubbert'!$P$9),'Data 1'!M2972,0)</f>
        <v>0</v>
      </c>
    </row>
    <row r="2973" spans="13:24">
      <c r="M2973">
        <f t="shared" si="284"/>
        <v>2970</v>
      </c>
      <c r="N2973">
        <f>MAX('World Hubbert'!$N$17*(1-(M2973/'World Hubbert'!$N$18))*M2973,0)</f>
        <v>0</v>
      </c>
      <c r="O2973">
        <f t="shared" si="288"/>
        <v>0</v>
      </c>
      <c r="P2973">
        <f t="shared" si="289"/>
        <v>2100.9710439404557</v>
      </c>
      <c r="Q2973">
        <f t="shared" si="287"/>
        <v>2100</v>
      </c>
      <c r="R2973" s="25">
        <f t="shared" si="285"/>
        <v>0</v>
      </c>
      <c r="S2973" s="25">
        <f t="shared" si="286"/>
        <v>0</v>
      </c>
      <c r="W2973">
        <f>IF(AND(P2973&gt;='World Hubbert'!$N$9,P2972&lt;'World Hubbert'!$N$9),'Data 1'!M2973,0)</f>
        <v>0</v>
      </c>
      <c r="X2973">
        <f>IF(AND(P2973&gt;='World Hubbert'!$P$9,P2972&lt;'World Hubbert'!$P$9),'Data 1'!M2973,0)</f>
        <v>0</v>
      </c>
    </row>
    <row r="2974" spans="13:24">
      <c r="M2974">
        <f t="shared" si="284"/>
        <v>2971</v>
      </c>
      <c r="N2974">
        <f>MAX('World Hubbert'!$N$17*(1-(M2974/'World Hubbert'!$N$18))*M2974,0)</f>
        <v>0</v>
      </c>
      <c r="O2974">
        <f t="shared" si="288"/>
        <v>0</v>
      </c>
      <c r="P2974">
        <f t="shared" si="289"/>
        <v>2100.9710439404557</v>
      </c>
      <c r="Q2974">
        <f t="shared" si="287"/>
        <v>2100</v>
      </c>
      <c r="R2974" s="25">
        <f t="shared" si="285"/>
        <v>0</v>
      </c>
      <c r="S2974" s="25">
        <f t="shared" si="286"/>
        <v>0</v>
      </c>
      <c r="W2974">
        <f>IF(AND(P2974&gt;='World Hubbert'!$N$9,P2973&lt;'World Hubbert'!$N$9),'Data 1'!M2974,0)</f>
        <v>0</v>
      </c>
      <c r="X2974">
        <f>IF(AND(P2974&gt;='World Hubbert'!$P$9,P2973&lt;'World Hubbert'!$P$9),'Data 1'!M2974,0)</f>
        <v>0</v>
      </c>
    </row>
    <row r="2975" spans="13:24">
      <c r="M2975">
        <f t="shared" si="284"/>
        <v>2972</v>
      </c>
      <c r="N2975">
        <f>MAX('World Hubbert'!$N$17*(1-(M2975/'World Hubbert'!$N$18))*M2975,0)</f>
        <v>0</v>
      </c>
      <c r="O2975">
        <f t="shared" si="288"/>
        <v>0</v>
      </c>
      <c r="P2975">
        <f t="shared" si="289"/>
        <v>2100.9710439404557</v>
      </c>
      <c r="Q2975">
        <f t="shared" si="287"/>
        <v>2100</v>
      </c>
      <c r="R2975" s="25">
        <f t="shared" si="285"/>
        <v>0</v>
      </c>
      <c r="S2975" s="25">
        <f t="shared" si="286"/>
        <v>0</v>
      </c>
      <c r="W2975">
        <f>IF(AND(P2975&gt;='World Hubbert'!$N$9,P2974&lt;'World Hubbert'!$N$9),'Data 1'!M2975,0)</f>
        <v>0</v>
      </c>
      <c r="X2975">
        <f>IF(AND(P2975&gt;='World Hubbert'!$P$9,P2974&lt;'World Hubbert'!$P$9),'Data 1'!M2975,0)</f>
        <v>0</v>
      </c>
    </row>
    <row r="2976" spans="13:24">
      <c r="M2976">
        <f t="shared" si="284"/>
        <v>2973</v>
      </c>
      <c r="N2976">
        <f>MAX('World Hubbert'!$N$17*(1-(M2976/'World Hubbert'!$N$18))*M2976,0)</f>
        <v>0</v>
      </c>
      <c r="O2976">
        <f t="shared" si="288"/>
        <v>0</v>
      </c>
      <c r="P2976">
        <f t="shared" si="289"/>
        <v>2100.9710439404557</v>
      </c>
      <c r="Q2976">
        <f t="shared" si="287"/>
        <v>2100</v>
      </c>
      <c r="R2976" s="25">
        <f t="shared" si="285"/>
        <v>0</v>
      </c>
      <c r="S2976" s="25">
        <f t="shared" si="286"/>
        <v>0</v>
      </c>
      <c r="W2976">
        <f>IF(AND(P2976&gt;='World Hubbert'!$N$9,P2975&lt;'World Hubbert'!$N$9),'Data 1'!M2976,0)</f>
        <v>0</v>
      </c>
      <c r="X2976">
        <f>IF(AND(P2976&gt;='World Hubbert'!$P$9,P2975&lt;'World Hubbert'!$P$9),'Data 1'!M2976,0)</f>
        <v>0</v>
      </c>
    </row>
    <row r="2977" spans="13:24">
      <c r="M2977">
        <f t="shared" si="284"/>
        <v>2974</v>
      </c>
      <c r="N2977">
        <f>MAX('World Hubbert'!$N$17*(1-(M2977/'World Hubbert'!$N$18))*M2977,0)</f>
        <v>0</v>
      </c>
      <c r="O2977">
        <f t="shared" si="288"/>
        <v>0</v>
      </c>
      <c r="P2977">
        <f t="shared" si="289"/>
        <v>2100.9710439404557</v>
      </c>
      <c r="Q2977">
        <f t="shared" si="287"/>
        <v>2100</v>
      </c>
      <c r="R2977" s="25">
        <f t="shared" si="285"/>
        <v>0</v>
      </c>
      <c r="S2977" s="25">
        <f t="shared" si="286"/>
        <v>0</v>
      </c>
      <c r="W2977">
        <f>IF(AND(P2977&gt;='World Hubbert'!$N$9,P2976&lt;'World Hubbert'!$N$9),'Data 1'!M2977,0)</f>
        <v>0</v>
      </c>
      <c r="X2977">
        <f>IF(AND(P2977&gt;='World Hubbert'!$P$9,P2976&lt;'World Hubbert'!$P$9),'Data 1'!M2977,0)</f>
        <v>0</v>
      </c>
    </row>
    <row r="2978" spans="13:24">
      <c r="M2978">
        <f t="shared" si="284"/>
        <v>2975</v>
      </c>
      <c r="N2978">
        <f>MAX('World Hubbert'!$N$17*(1-(M2978/'World Hubbert'!$N$18))*M2978,0)</f>
        <v>0</v>
      </c>
      <c r="O2978">
        <f t="shared" si="288"/>
        <v>0</v>
      </c>
      <c r="P2978">
        <f t="shared" si="289"/>
        <v>2100.9710439404557</v>
      </c>
      <c r="Q2978">
        <f t="shared" si="287"/>
        <v>2100</v>
      </c>
      <c r="R2978" s="25">
        <f t="shared" si="285"/>
        <v>0</v>
      </c>
      <c r="S2978" s="25">
        <f t="shared" si="286"/>
        <v>0</v>
      </c>
      <c r="W2978">
        <f>IF(AND(P2978&gt;='World Hubbert'!$N$9,P2977&lt;'World Hubbert'!$N$9),'Data 1'!M2978,0)</f>
        <v>0</v>
      </c>
      <c r="X2978">
        <f>IF(AND(P2978&gt;='World Hubbert'!$P$9,P2977&lt;'World Hubbert'!$P$9),'Data 1'!M2978,0)</f>
        <v>0</v>
      </c>
    </row>
    <row r="2979" spans="13:24">
      <c r="M2979">
        <f t="shared" si="284"/>
        <v>2976</v>
      </c>
      <c r="N2979">
        <f>MAX('World Hubbert'!$N$17*(1-(M2979/'World Hubbert'!$N$18))*M2979,0)</f>
        <v>0</v>
      </c>
      <c r="O2979">
        <f t="shared" si="288"/>
        <v>0</v>
      </c>
      <c r="P2979">
        <f t="shared" si="289"/>
        <v>2100.9710439404557</v>
      </c>
      <c r="Q2979">
        <f t="shared" si="287"/>
        <v>2100</v>
      </c>
      <c r="R2979" s="25">
        <f t="shared" si="285"/>
        <v>0</v>
      </c>
      <c r="S2979" s="25">
        <f t="shared" si="286"/>
        <v>0</v>
      </c>
      <c r="W2979">
        <f>IF(AND(P2979&gt;='World Hubbert'!$N$9,P2978&lt;'World Hubbert'!$N$9),'Data 1'!M2979,0)</f>
        <v>0</v>
      </c>
      <c r="X2979">
        <f>IF(AND(P2979&gt;='World Hubbert'!$P$9,P2978&lt;'World Hubbert'!$P$9),'Data 1'!M2979,0)</f>
        <v>0</v>
      </c>
    </row>
    <row r="2980" spans="13:24">
      <c r="M2980">
        <f t="shared" si="284"/>
        <v>2977</v>
      </c>
      <c r="N2980">
        <f>MAX('World Hubbert'!$N$17*(1-(M2980/'World Hubbert'!$N$18))*M2980,0)</f>
        <v>0</v>
      </c>
      <c r="O2980">
        <f t="shared" si="288"/>
        <v>0</v>
      </c>
      <c r="P2980">
        <f t="shared" si="289"/>
        <v>2100.9710439404557</v>
      </c>
      <c r="Q2980">
        <f t="shared" si="287"/>
        <v>2100</v>
      </c>
      <c r="R2980" s="25">
        <f t="shared" si="285"/>
        <v>0</v>
      </c>
      <c r="S2980" s="25">
        <f t="shared" si="286"/>
        <v>0</v>
      </c>
      <c r="W2980">
        <f>IF(AND(P2980&gt;='World Hubbert'!$N$9,P2979&lt;'World Hubbert'!$N$9),'Data 1'!M2980,0)</f>
        <v>0</v>
      </c>
      <c r="X2980">
        <f>IF(AND(P2980&gt;='World Hubbert'!$P$9,P2979&lt;'World Hubbert'!$P$9),'Data 1'!M2980,0)</f>
        <v>0</v>
      </c>
    </row>
    <row r="2981" spans="13:24">
      <c r="M2981">
        <f t="shared" si="284"/>
        <v>2978</v>
      </c>
      <c r="N2981">
        <f>MAX('World Hubbert'!$N$17*(1-(M2981/'World Hubbert'!$N$18))*M2981,0)</f>
        <v>0</v>
      </c>
      <c r="O2981">
        <f t="shared" si="288"/>
        <v>0</v>
      </c>
      <c r="P2981">
        <f t="shared" si="289"/>
        <v>2100.9710439404557</v>
      </c>
      <c r="Q2981">
        <f t="shared" si="287"/>
        <v>2100</v>
      </c>
      <c r="R2981" s="25">
        <f t="shared" si="285"/>
        <v>0</v>
      </c>
      <c r="S2981" s="25">
        <f t="shared" si="286"/>
        <v>0</v>
      </c>
      <c r="W2981">
        <f>IF(AND(P2981&gt;='World Hubbert'!$N$9,P2980&lt;'World Hubbert'!$N$9),'Data 1'!M2981,0)</f>
        <v>0</v>
      </c>
      <c r="X2981">
        <f>IF(AND(P2981&gt;='World Hubbert'!$P$9,P2980&lt;'World Hubbert'!$P$9),'Data 1'!M2981,0)</f>
        <v>0</v>
      </c>
    </row>
    <row r="2982" spans="13:24">
      <c r="M2982">
        <f t="shared" si="284"/>
        <v>2979</v>
      </c>
      <c r="N2982">
        <f>MAX('World Hubbert'!$N$17*(1-(M2982/'World Hubbert'!$N$18))*M2982,0)</f>
        <v>0</v>
      </c>
      <c r="O2982">
        <f t="shared" si="288"/>
        <v>0</v>
      </c>
      <c r="P2982">
        <f t="shared" si="289"/>
        <v>2100.9710439404557</v>
      </c>
      <c r="Q2982">
        <f t="shared" si="287"/>
        <v>2100</v>
      </c>
      <c r="R2982" s="25">
        <f t="shared" si="285"/>
        <v>0</v>
      </c>
      <c r="S2982" s="25">
        <f t="shared" si="286"/>
        <v>0</v>
      </c>
      <c r="W2982">
        <f>IF(AND(P2982&gt;='World Hubbert'!$N$9,P2981&lt;'World Hubbert'!$N$9),'Data 1'!M2982,0)</f>
        <v>0</v>
      </c>
      <c r="X2982">
        <f>IF(AND(P2982&gt;='World Hubbert'!$P$9,P2981&lt;'World Hubbert'!$P$9),'Data 1'!M2982,0)</f>
        <v>0</v>
      </c>
    </row>
    <row r="2983" spans="13:24">
      <c r="M2983">
        <f t="shared" si="284"/>
        <v>2980</v>
      </c>
      <c r="N2983">
        <f>MAX('World Hubbert'!$N$17*(1-(M2983/'World Hubbert'!$N$18))*M2983,0)</f>
        <v>0</v>
      </c>
      <c r="O2983">
        <f t="shared" si="288"/>
        <v>0</v>
      </c>
      <c r="P2983">
        <f t="shared" si="289"/>
        <v>2100.9710439404557</v>
      </c>
      <c r="Q2983">
        <f t="shared" si="287"/>
        <v>2100</v>
      </c>
      <c r="R2983" s="25">
        <f t="shared" si="285"/>
        <v>0</v>
      </c>
      <c r="S2983" s="25">
        <f t="shared" si="286"/>
        <v>0</v>
      </c>
      <c r="W2983">
        <f>IF(AND(P2983&gt;='World Hubbert'!$N$9,P2982&lt;'World Hubbert'!$N$9),'Data 1'!M2983,0)</f>
        <v>0</v>
      </c>
      <c r="X2983">
        <f>IF(AND(P2983&gt;='World Hubbert'!$P$9,P2982&lt;'World Hubbert'!$P$9),'Data 1'!M2983,0)</f>
        <v>0</v>
      </c>
    </row>
    <row r="2984" spans="13:24">
      <c r="M2984">
        <f t="shared" si="284"/>
        <v>2981</v>
      </c>
      <c r="N2984">
        <f>MAX('World Hubbert'!$N$17*(1-(M2984/'World Hubbert'!$N$18))*M2984,0)</f>
        <v>0</v>
      </c>
      <c r="O2984">
        <f t="shared" si="288"/>
        <v>0</v>
      </c>
      <c r="P2984">
        <f t="shared" si="289"/>
        <v>2100.9710439404557</v>
      </c>
      <c r="Q2984">
        <f t="shared" si="287"/>
        <v>2100</v>
      </c>
      <c r="R2984" s="25">
        <f t="shared" si="285"/>
        <v>0</v>
      </c>
      <c r="S2984" s="25">
        <f t="shared" si="286"/>
        <v>0</v>
      </c>
      <c r="W2984">
        <f>IF(AND(P2984&gt;='World Hubbert'!$N$9,P2983&lt;'World Hubbert'!$N$9),'Data 1'!M2984,0)</f>
        <v>0</v>
      </c>
      <c r="X2984">
        <f>IF(AND(P2984&gt;='World Hubbert'!$P$9,P2983&lt;'World Hubbert'!$P$9),'Data 1'!M2984,0)</f>
        <v>0</v>
      </c>
    </row>
    <row r="2985" spans="13:24">
      <c r="M2985">
        <f t="shared" si="284"/>
        <v>2982</v>
      </c>
      <c r="N2985">
        <f>MAX('World Hubbert'!$N$17*(1-(M2985/'World Hubbert'!$N$18))*M2985,0)</f>
        <v>0</v>
      </c>
      <c r="O2985">
        <f t="shared" si="288"/>
        <v>0</v>
      </c>
      <c r="P2985">
        <f t="shared" si="289"/>
        <v>2100.9710439404557</v>
      </c>
      <c r="Q2985">
        <f t="shared" si="287"/>
        <v>2100</v>
      </c>
      <c r="R2985" s="25">
        <f t="shared" si="285"/>
        <v>0</v>
      </c>
      <c r="S2985" s="25">
        <f t="shared" si="286"/>
        <v>0</v>
      </c>
      <c r="W2985">
        <f>IF(AND(P2985&gt;='World Hubbert'!$N$9,P2984&lt;'World Hubbert'!$N$9),'Data 1'!M2985,0)</f>
        <v>0</v>
      </c>
      <c r="X2985">
        <f>IF(AND(P2985&gt;='World Hubbert'!$P$9,P2984&lt;'World Hubbert'!$P$9),'Data 1'!M2985,0)</f>
        <v>0</v>
      </c>
    </row>
    <row r="2986" spans="13:24">
      <c r="M2986">
        <f t="shared" si="284"/>
        <v>2983</v>
      </c>
      <c r="N2986">
        <f>MAX('World Hubbert'!$N$17*(1-(M2986/'World Hubbert'!$N$18))*M2986,0)</f>
        <v>0</v>
      </c>
      <c r="O2986">
        <f t="shared" si="288"/>
        <v>0</v>
      </c>
      <c r="P2986">
        <f t="shared" si="289"/>
        <v>2100.9710439404557</v>
      </c>
      <c r="Q2986">
        <f t="shared" si="287"/>
        <v>2100</v>
      </c>
      <c r="R2986" s="25">
        <f t="shared" si="285"/>
        <v>0</v>
      </c>
      <c r="S2986" s="25">
        <f t="shared" si="286"/>
        <v>0</v>
      </c>
      <c r="W2986">
        <f>IF(AND(P2986&gt;='World Hubbert'!$N$9,P2985&lt;'World Hubbert'!$N$9),'Data 1'!M2986,0)</f>
        <v>0</v>
      </c>
      <c r="X2986">
        <f>IF(AND(P2986&gt;='World Hubbert'!$P$9,P2985&lt;'World Hubbert'!$P$9),'Data 1'!M2986,0)</f>
        <v>0</v>
      </c>
    </row>
    <row r="2987" spans="13:24">
      <c r="M2987">
        <f t="shared" si="284"/>
        <v>2984</v>
      </c>
      <c r="N2987">
        <f>MAX('World Hubbert'!$N$17*(1-(M2987/'World Hubbert'!$N$18))*M2987,0)</f>
        <v>0</v>
      </c>
      <c r="O2987">
        <f t="shared" si="288"/>
        <v>0</v>
      </c>
      <c r="P2987">
        <f t="shared" si="289"/>
        <v>2100.9710439404557</v>
      </c>
      <c r="Q2987">
        <f t="shared" si="287"/>
        <v>2100</v>
      </c>
      <c r="R2987" s="25">
        <f t="shared" si="285"/>
        <v>0</v>
      </c>
      <c r="S2987" s="25">
        <f t="shared" si="286"/>
        <v>0</v>
      </c>
      <c r="W2987">
        <f>IF(AND(P2987&gt;='World Hubbert'!$N$9,P2986&lt;'World Hubbert'!$N$9),'Data 1'!M2987,0)</f>
        <v>0</v>
      </c>
      <c r="X2987">
        <f>IF(AND(P2987&gt;='World Hubbert'!$P$9,P2986&lt;'World Hubbert'!$P$9),'Data 1'!M2987,0)</f>
        <v>0</v>
      </c>
    </row>
    <row r="2988" spans="13:24">
      <c r="M2988">
        <f t="shared" si="284"/>
        <v>2985</v>
      </c>
      <c r="N2988">
        <f>MAX('World Hubbert'!$N$17*(1-(M2988/'World Hubbert'!$N$18))*M2988,0)</f>
        <v>0</v>
      </c>
      <c r="O2988">
        <f t="shared" si="288"/>
        <v>0</v>
      </c>
      <c r="P2988">
        <f t="shared" si="289"/>
        <v>2100.9710439404557</v>
      </c>
      <c r="Q2988">
        <f t="shared" si="287"/>
        <v>2100</v>
      </c>
      <c r="R2988" s="25">
        <f t="shared" si="285"/>
        <v>0</v>
      </c>
      <c r="S2988" s="25">
        <f t="shared" si="286"/>
        <v>0</v>
      </c>
      <c r="W2988">
        <f>IF(AND(P2988&gt;='World Hubbert'!$N$9,P2987&lt;'World Hubbert'!$N$9),'Data 1'!M2988,0)</f>
        <v>0</v>
      </c>
      <c r="X2988">
        <f>IF(AND(P2988&gt;='World Hubbert'!$P$9,P2987&lt;'World Hubbert'!$P$9),'Data 1'!M2988,0)</f>
        <v>0</v>
      </c>
    </row>
    <row r="2989" spans="13:24">
      <c r="M2989">
        <f t="shared" si="284"/>
        <v>2986</v>
      </c>
      <c r="N2989">
        <f>MAX('World Hubbert'!$N$17*(1-(M2989/'World Hubbert'!$N$18))*M2989,0)</f>
        <v>0</v>
      </c>
      <c r="O2989">
        <f t="shared" si="288"/>
        <v>0</v>
      </c>
      <c r="P2989">
        <f t="shared" si="289"/>
        <v>2100.9710439404557</v>
      </c>
      <c r="Q2989">
        <f t="shared" si="287"/>
        <v>2100</v>
      </c>
      <c r="R2989" s="25">
        <f t="shared" si="285"/>
        <v>0</v>
      </c>
      <c r="S2989" s="25">
        <f t="shared" si="286"/>
        <v>0</v>
      </c>
      <c r="W2989">
        <f>IF(AND(P2989&gt;='World Hubbert'!$N$9,P2988&lt;'World Hubbert'!$N$9),'Data 1'!M2989,0)</f>
        <v>0</v>
      </c>
      <c r="X2989">
        <f>IF(AND(P2989&gt;='World Hubbert'!$P$9,P2988&lt;'World Hubbert'!$P$9),'Data 1'!M2989,0)</f>
        <v>0</v>
      </c>
    </row>
    <row r="2990" spans="13:24">
      <c r="M2990">
        <f t="shared" si="284"/>
        <v>2987</v>
      </c>
      <c r="N2990">
        <f>MAX('World Hubbert'!$N$17*(1-(M2990/'World Hubbert'!$N$18))*M2990,0)</f>
        <v>0</v>
      </c>
      <c r="O2990">
        <f t="shared" si="288"/>
        <v>0</v>
      </c>
      <c r="P2990">
        <f t="shared" si="289"/>
        <v>2100.9710439404557</v>
      </c>
      <c r="Q2990">
        <f t="shared" si="287"/>
        <v>2100</v>
      </c>
      <c r="R2990" s="25">
        <f t="shared" si="285"/>
        <v>0</v>
      </c>
      <c r="S2990" s="25">
        <f t="shared" si="286"/>
        <v>0</v>
      </c>
      <c r="W2990">
        <f>IF(AND(P2990&gt;='World Hubbert'!$N$9,P2989&lt;'World Hubbert'!$N$9),'Data 1'!M2990,0)</f>
        <v>0</v>
      </c>
      <c r="X2990">
        <f>IF(AND(P2990&gt;='World Hubbert'!$P$9,P2989&lt;'World Hubbert'!$P$9),'Data 1'!M2990,0)</f>
        <v>0</v>
      </c>
    </row>
    <row r="2991" spans="13:24">
      <c r="M2991">
        <f t="shared" si="284"/>
        <v>2988</v>
      </c>
      <c r="N2991">
        <f>MAX('World Hubbert'!$N$17*(1-(M2991/'World Hubbert'!$N$18))*M2991,0)</f>
        <v>0</v>
      </c>
      <c r="O2991">
        <f t="shared" si="288"/>
        <v>0</v>
      </c>
      <c r="P2991">
        <f t="shared" si="289"/>
        <v>2100.9710439404557</v>
      </c>
      <c r="Q2991">
        <f t="shared" si="287"/>
        <v>2100</v>
      </c>
      <c r="R2991" s="25">
        <f t="shared" si="285"/>
        <v>0</v>
      </c>
      <c r="S2991" s="25">
        <f t="shared" si="286"/>
        <v>0</v>
      </c>
      <c r="W2991">
        <f>IF(AND(P2991&gt;='World Hubbert'!$N$9,P2990&lt;'World Hubbert'!$N$9),'Data 1'!M2991,0)</f>
        <v>0</v>
      </c>
      <c r="X2991">
        <f>IF(AND(P2991&gt;='World Hubbert'!$P$9,P2990&lt;'World Hubbert'!$P$9),'Data 1'!M2991,0)</f>
        <v>0</v>
      </c>
    </row>
    <row r="2992" spans="13:24">
      <c r="M2992">
        <f t="shared" si="284"/>
        <v>2989</v>
      </c>
      <c r="N2992">
        <f>MAX('World Hubbert'!$N$17*(1-(M2992/'World Hubbert'!$N$18))*M2992,0)</f>
        <v>0</v>
      </c>
      <c r="O2992">
        <f t="shared" si="288"/>
        <v>0</v>
      </c>
      <c r="P2992">
        <f t="shared" si="289"/>
        <v>2100.9710439404557</v>
      </c>
      <c r="Q2992">
        <f t="shared" si="287"/>
        <v>2100</v>
      </c>
      <c r="R2992" s="25">
        <f t="shared" si="285"/>
        <v>0</v>
      </c>
      <c r="S2992" s="25">
        <f t="shared" si="286"/>
        <v>0</v>
      </c>
      <c r="W2992">
        <f>IF(AND(P2992&gt;='World Hubbert'!$N$9,P2991&lt;'World Hubbert'!$N$9),'Data 1'!M2992,0)</f>
        <v>0</v>
      </c>
      <c r="X2992">
        <f>IF(AND(P2992&gt;='World Hubbert'!$P$9,P2991&lt;'World Hubbert'!$P$9),'Data 1'!M2992,0)</f>
        <v>0</v>
      </c>
    </row>
    <row r="2993" spans="13:24">
      <c r="M2993">
        <f t="shared" si="284"/>
        <v>2990</v>
      </c>
      <c r="N2993">
        <f>MAX('World Hubbert'!$N$17*(1-(M2993/'World Hubbert'!$N$18))*M2993,0)</f>
        <v>0</v>
      </c>
      <c r="O2993">
        <f t="shared" si="288"/>
        <v>0</v>
      </c>
      <c r="P2993">
        <f t="shared" si="289"/>
        <v>2100.9710439404557</v>
      </c>
      <c r="Q2993">
        <f t="shared" si="287"/>
        <v>2100</v>
      </c>
      <c r="R2993" s="25">
        <f t="shared" si="285"/>
        <v>0</v>
      </c>
      <c r="S2993" s="25">
        <f t="shared" si="286"/>
        <v>0</v>
      </c>
      <c r="W2993">
        <f>IF(AND(P2993&gt;='World Hubbert'!$N$9,P2992&lt;'World Hubbert'!$N$9),'Data 1'!M2993,0)</f>
        <v>0</v>
      </c>
      <c r="X2993">
        <f>IF(AND(P2993&gt;='World Hubbert'!$P$9,P2992&lt;'World Hubbert'!$P$9),'Data 1'!M2993,0)</f>
        <v>0</v>
      </c>
    </row>
    <row r="2994" spans="13:24">
      <c r="M2994">
        <f t="shared" si="284"/>
        <v>2991</v>
      </c>
      <c r="N2994">
        <f>MAX('World Hubbert'!$N$17*(1-(M2994/'World Hubbert'!$N$18))*M2994,0)</f>
        <v>0</v>
      </c>
      <c r="O2994">
        <f t="shared" si="288"/>
        <v>0</v>
      </c>
      <c r="P2994">
        <f t="shared" si="289"/>
        <v>2100.9710439404557</v>
      </c>
      <c r="Q2994">
        <f t="shared" si="287"/>
        <v>2100</v>
      </c>
      <c r="R2994" s="25">
        <f t="shared" si="285"/>
        <v>0</v>
      </c>
      <c r="S2994" s="25">
        <f t="shared" si="286"/>
        <v>0</v>
      </c>
      <c r="W2994">
        <f>IF(AND(P2994&gt;='World Hubbert'!$N$9,P2993&lt;'World Hubbert'!$N$9),'Data 1'!M2994,0)</f>
        <v>0</v>
      </c>
      <c r="X2994">
        <f>IF(AND(P2994&gt;='World Hubbert'!$P$9,P2993&lt;'World Hubbert'!$P$9),'Data 1'!M2994,0)</f>
        <v>0</v>
      </c>
    </row>
    <row r="2995" spans="13:24">
      <c r="M2995">
        <f t="shared" si="284"/>
        <v>2992</v>
      </c>
      <c r="N2995">
        <f>MAX('World Hubbert'!$N$17*(1-(M2995/'World Hubbert'!$N$18))*M2995,0)</f>
        <v>0</v>
      </c>
      <c r="O2995">
        <f t="shared" si="288"/>
        <v>0</v>
      </c>
      <c r="P2995">
        <f t="shared" si="289"/>
        <v>2100.9710439404557</v>
      </c>
      <c r="Q2995">
        <f t="shared" si="287"/>
        <v>2100</v>
      </c>
      <c r="R2995" s="25">
        <f t="shared" si="285"/>
        <v>0</v>
      </c>
      <c r="S2995" s="25">
        <f t="shared" si="286"/>
        <v>0</v>
      </c>
      <c r="W2995">
        <f>IF(AND(P2995&gt;='World Hubbert'!$N$9,P2994&lt;'World Hubbert'!$N$9),'Data 1'!M2995,0)</f>
        <v>0</v>
      </c>
      <c r="X2995">
        <f>IF(AND(P2995&gt;='World Hubbert'!$P$9,P2994&lt;'World Hubbert'!$P$9),'Data 1'!M2995,0)</f>
        <v>0</v>
      </c>
    </row>
    <row r="2996" spans="13:24">
      <c r="M2996">
        <f t="shared" si="284"/>
        <v>2993</v>
      </c>
      <c r="N2996">
        <f>MAX('World Hubbert'!$N$17*(1-(M2996/'World Hubbert'!$N$18))*M2996,0)</f>
        <v>0</v>
      </c>
      <c r="O2996">
        <f t="shared" si="288"/>
        <v>0</v>
      </c>
      <c r="P2996">
        <f t="shared" si="289"/>
        <v>2100.9710439404557</v>
      </c>
      <c r="Q2996">
        <f t="shared" si="287"/>
        <v>2100</v>
      </c>
      <c r="R2996" s="25">
        <f t="shared" si="285"/>
        <v>0</v>
      </c>
      <c r="S2996" s="25">
        <f t="shared" si="286"/>
        <v>0</v>
      </c>
      <c r="W2996">
        <f>IF(AND(P2996&gt;='World Hubbert'!$N$9,P2995&lt;'World Hubbert'!$N$9),'Data 1'!M2996,0)</f>
        <v>0</v>
      </c>
      <c r="X2996">
        <f>IF(AND(P2996&gt;='World Hubbert'!$P$9,P2995&lt;'World Hubbert'!$P$9),'Data 1'!M2996,0)</f>
        <v>0</v>
      </c>
    </row>
    <row r="2997" spans="13:24">
      <c r="M2997">
        <f t="shared" si="284"/>
        <v>2994</v>
      </c>
      <c r="N2997">
        <f>MAX('World Hubbert'!$N$17*(1-(M2997/'World Hubbert'!$N$18))*M2997,0)</f>
        <v>0</v>
      </c>
      <c r="O2997">
        <f t="shared" si="288"/>
        <v>0</v>
      </c>
      <c r="P2997">
        <f t="shared" si="289"/>
        <v>2100.9710439404557</v>
      </c>
      <c r="Q2997">
        <f t="shared" si="287"/>
        <v>2100</v>
      </c>
      <c r="R2997" s="25">
        <f t="shared" si="285"/>
        <v>0</v>
      </c>
      <c r="S2997" s="25">
        <f t="shared" si="286"/>
        <v>0</v>
      </c>
      <c r="W2997">
        <f>IF(AND(P2997&gt;='World Hubbert'!$N$9,P2996&lt;'World Hubbert'!$N$9),'Data 1'!M2997,0)</f>
        <v>0</v>
      </c>
      <c r="X2997">
        <f>IF(AND(P2997&gt;='World Hubbert'!$P$9,P2996&lt;'World Hubbert'!$P$9),'Data 1'!M2997,0)</f>
        <v>0</v>
      </c>
    </row>
    <row r="2998" spans="13:24">
      <c r="M2998">
        <f t="shared" si="284"/>
        <v>2995</v>
      </c>
      <c r="N2998">
        <f>MAX('World Hubbert'!$N$17*(1-(M2998/'World Hubbert'!$N$18))*M2998,0)</f>
        <v>0</v>
      </c>
      <c r="O2998">
        <f t="shared" si="288"/>
        <v>0</v>
      </c>
      <c r="P2998">
        <f t="shared" si="289"/>
        <v>2100.9710439404557</v>
      </c>
      <c r="Q2998">
        <f t="shared" si="287"/>
        <v>2100</v>
      </c>
      <c r="R2998" s="25">
        <f t="shared" si="285"/>
        <v>0</v>
      </c>
      <c r="S2998" s="25">
        <f t="shared" si="286"/>
        <v>0</v>
      </c>
      <c r="W2998">
        <f>IF(AND(P2998&gt;='World Hubbert'!$N$9,P2997&lt;'World Hubbert'!$N$9),'Data 1'!M2998,0)</f>
        <v>0</v>
      </c>
      <c r="X2998">
        <f>IF(AND(P2998&gt;='World Hubbert'!$P$9,P2997&lt;'World Hubbert'!$P$9),'Data 1'!M2998,0)</f>
        <v>0</v>
      </c>
    </row>
    <row r="2999" spans="13:24">
      <c r="M2999">
        <f t="shared" ref="M2999:M3062" si="290">M2998+1</f>
        <v>2996</v>
      </c>
      <c r="N2999">
        <f>MAX('World Hubbert'!$N$17*(1-(M2999/'World Hubbert'!$N$18))*M2999,0)</f>
        <v>0</v>
      </c>
      <c r="O2999">
        <f t="shared" si="288"/>
        <v>0</v>
      </c>
      <c r="P2999">
        <f t="shared" si="289"/>
        <v>2100.9710439404557</v>
      </c>
      <c r="Q2999">
        <f t="shared" si="287"/>
        <v>2100</v>
      </c>
      <c r="R2999" s="25">
        <f t="shared" ref="R2999:R3062" si="291">IF(N2999&gt;0,N2999*1000,0)</f>
        <v>0</v>
      </c>
      <c r="S2999" s="25">
        <f t="shared" ref="S2999:S3062" si="292">IF(R2999=$T$6,Q2999,0)</f>
        <v>0</v>
      </c>
      <c r="W2999">
        <f>IF(AND(P2999&gt;='World Hubbert'!$N$9,P2998&lt;'World Hubbert'!$N$9),'Data 1'!M2999,0)</f>
        <v>0</v>
      </c>
      <c r="X2999">
        <f>IF(AND(P2999&gt;='World Hubbert'!$P$9,P2998&lt;'World Hubbert'!$P$9),'Data 1'!M2999,0)</f>
        <v>0</v>
      </c>
    </row>
    <row r="3000" spans="13:24">
      <c r="M3000">
        <f t="shared" si="290"/>
        <v>2997</v>
      </c>
      <c r="N3000">
        <f>MAX('World Hubbert'!$N$17*(1-(M3000/'World Hubbert'!$N$18))*M3000,0)</f>
        <v>0</v>
      </c>
      <c r="O3000">
        <f t="shared" si="288"/>
        <v>0</v>
      </c>
      <c r="P3000">
        <f t="shared" si="289"/>
        <v>2100.9710439404557</v>
      </c>
      <c r="Q3000">
        <f t="shared" si="287"/>
        <v>2100</v>
      </c>
      <c r="R3000" s="25">
        <f t="shared" si="291"/>
        <v>0</v>
      </c>
      <c r="S3000" s="25">
        <f t="shared" si="292"/>
        <v>0</v>
      </c>
      <c r="W3000">
        <f>IF(AND(P3000&gt;='World Hubbert'!$N$9,P2999&lt;'World Hubbert'!$N$9),'Data 1'!M3000,0)</f>
        <v>0</v>
      </c>
      <c r="X3000">
        <f>IF(AND(P3000&gt;='World Hubbert'!$P$9,P2999&lt;'World Hubbert'!$P$9),'Data 1'!M3000,0)</f>
        <v>0</v>
      </c>
    </row>
    <row r="3001" spans="13:24">
      <c r="M3001">
        <f t="shared" si="290"/>
        <v>2998</v>
      </c>
      <c r="N3001">
        <f>MAX('World Hubbert'!$N$17*(1-(M3001/'World Hubbert'!$N$18))*M3001,0)</f>
        <v>0</v>
      </c>
      <c r="O3001">
        <f t="shared" si="288"/>
        <v>0</v>
      </c>
      <c r="P3001">
        <f t="shared" si="289"/>
        <v>2100.9710439404557</v>
      </c>
      <c r="Q3001">
        <f t="shared" si="287"/>
        <v>2100</v>
      </c>
      <c r="R3001" s="25">
        <f t="shared" si="291"/>
        <v>0</v>
      </c>
      <c r="S3001" s="25">
        <f t="shared" si="292"/>
        <v>0</v>
      </c>
      <c r="W3001">
        <f>IF(AND(P3001&gt;='World Hubbert'!$N$9,P3000&lt;'World Hubbert'!$N$9),'Data 1'!M3001,0)</f>
        <v>0</v>
      </c>
      <c r="X3001">
        <f>IF(AND(P3001&gt;='World Hubbert'!$P$9,P3000&lt;'World Hubbert'!$P$9),'Data 1'!M3001,0)</f>
        <v>0</v>
      </c>
    </row>
    <row r="3002" spans="13:24">
      <c r="M3002">
        <f t="shared" si="290"/>
        <v>2999</v>
      </c>
      <c r="N3002">
        <f>MAX('World Hubbert'!$N$17*(1-(M3002/'World Hubbert'!$N$18))*M3002,0)</f>
        <v>0</v>
      </c>
      <c r="O3002">
        <f t="shared" si="288"/>
        <v>0</v>
      </c>
      <c r="P3002">
        <f t="shared" si="289"/>
        <v>2100.9710439404557</v>
      </c>
      <c r="Q3002">
        <f t="shared" si="287"/>
        <v>2100</v>
      </c>
      <c r="R3002" s="25">
        <f t="shared" si="291"/>
        <v>0</v>
      </c>
      <c r="S3002" s="25">
        <f t="shared" si="292"/>
        <v>0</v>
      </c>
      <c r="W3002">
        <f>IF(AND(P3002&gt;='World Hubbert'!$N$9,P3001&lt;'World Hubbert'!$N$9),'Data 1'!M3002,0)</f>
        <v>0</v>
      </c>
      <c r="X3002">
        <f>IF(AND(P3002&gt;='World Hubbert'!$P$9,P3001&lt;'World Hubbert'!$P$9),'Data 1'!M3002,0)</f>
        <v>0</v>
      </c>
    </row>
    <row r="3003" spans="13:24">
      <c r="M3003">
        <f t="shared" si="290"/>
        <v>3000</v>
      </c>
      <c r="N3003">
        <f>MAX('World Hubbert'!$N$17*(1-(M3003/'World Hubbert'!$N$18))*M3003,0)</f>
        <v>0</v>
      </c>
      <c r="O3003">
        <f t="shared" si="288"/>
        <v>0</v>
      </c>
      <c r="P3003">
        <f t="shared" si="289"/>
        <v>2100.9710439404557</v>
      </c>
      <c r="Q3003">
        <f t="shared" si="287"/>
        <v>2100</v>
      </c>
      <c r="R3003" s="25">
        <f t="shared" si="291"/>
        <v>0</v>
      </c>
      <c r="S3003" s="25">
        <f t="shared" si="292"/>
        <v>0</v>
      </c>
      <c r="W3003">
        <f>IF(AND(P3003&gt;='World Hubbert'!$N$9,P3002&lt;'World Hubbert'!$N$9),'Data 1'!M3003,0)</f>
        <v>0</v>
      </c>
      <c r="X3003">
        <f>IF(AND(P3003&gt;='World Hubbert'!$P$9,P3002&lt;'World Hubbert'!$P$9),'Data 1'!M3003,0)</f>
        <v>0</v>
      </c>
    </row>
    <row r="3004" spans="13:24">
      <c r="M3004">
        <f t="shared" si="290"/>
        <v>3001</v>
      </c>
      <c r="N3004">
        <f>MAX('World Hubbert'!$N$17*(1-(M3004/'World Hubbert'!$N$18))*M3004,0)</f>
        <v>0</v>
      </c>
      <c r="O3004">
        <f t="shared" si="288"/>
        <v>0</v>
      </c>
      <c r="P3004">
        <f t="shared" si="289"/>
        <v>2100.9710439404557</v>
      </c>
      <c r="Q3004">
        <f t="shared" si="287"/>
        <v>2100</v>
      </c>
      <c r="R3004" s="25">
        <f t="shared" si="291"/>
        <v>0</v>
      </c>
      <c r="S3004" s="25">
        <f t="shared" si="292"/>
        <v>0</v>
      </c>
      <c r="W3004">
        <f>IF(AND(P3004&gt;='World Hubbert'!$N$9,P3003&lt;'World Hubbert'!$N$9),'Data 1'!M3004,0)</f>
        <v>0</v>
      </c>
      <c r="X3004">
        <f>IF(AND(P3004&gt;='World Hubbert'!$P$9,P3003&lt;'World Hubbert'!$P$9),'Data 1'!M3004,0)</f>
        <v>0</v>
      </c>
    </row>
    <row r="3005" spans="13:24">
      <c r="M3005">
        <f t="shared" si="290"/>
        <v>3002</v>
      </c>
      <c r="N3005">
        <f>MAX('World Hubbert'!$N$17*(1-(M3005/'World Hubbert'!$N$18))*M3005,0)</f>
        <v>0</v>
      </c>
      <c r="O3005">
        <f t="shared" si="288"/>
        <v>0</v>
      </c>
      <c r="P3005">
        <f t="shared" si="289"/>
        <v>2100.9710439404557</v>
      </c>
      <c r="Q3005">
        <f t="shared" si="287"/>
        <v>2100</v>
      </c>
      <c r="R3005" s="25">
        <f t="shared" si="291"/>
        <v>0</v>
      </c>
      <c r="S3005" s="25">
        <f t="shared" si="292"/>
        <v>0</v>
      </c>
      <c r="W3005">
        <f>IF(AND(P3005&gt;='World Hubbert'!$N$9,P3004&lt;'World Hubbert'!$N$9),'Data 1'!M3005,0)</f>
        <v>0</v>
      </c>
      <c r="X3005">
        <f>IF(AND(P3005&gt;='World Hubbert'!$P$9,P3004&lt;'World Hubbert'!$P$9),'Data 1'!M3005,0)</f>
        <v>0</v>
      </c>
    </row>
    <row r="3006" spans="13:24">
      <c r="M3006">
        <f t="shared" si="290"/>
        <v>3003</v>
      </c>
      <c r="N3006">
        <f>MAX('World Hubbert'!$N$17*(1-(M3006/'World Hubbert'!$N$18))*M3006,0)</f>
        <v>0</v>
      </c>
      <c r="O3006">
        <f t="shared" si="288"/>
        <v>0</v>
      </c>
      <c r="P3006">
        <f t="shared" si="289"/>
        <v>2100.9710439404557</v>
      </c>
      <c r="Q3006">
        <f t="shared" si="287"/>
        <v>2100</v>
      </c>
      <c r="R3006" s="25">
        <f t="shared" si="291"/>
        <v>0</v>
      </c>
      <c r="S3006" s="25">
        <f t="shared" si="292"/>
        <v>0</v>
      </c>
      <c r="W3006">
        <f>IF(AND(P3006&gt;='World Hubbert'!$N$9,P3005&lt;'World Hubbert'!$N$9),'Data 1'!M3006,0)</f>
        <v>0</v>
      </c>
      <c r="X3006">
        <f>IF(AND(P3006&gt;='World Hubbert'!$P$9,P3005&lt;'World Hubbert'!$P$9),'Data 1'!M3006,0)</f>
        <v>0</v>
      </c>
    </row>
    <row r="3007" spans="13:24">
      <c r="M3007">
        <f t="shared" si="290"/>
        <v>3004</v>
      </c>
      <c r="N3007">
        <f>MAX('World Hubbert'!$N$17*(1-(M3007/'World Hubbert'!$N$18))*M3007,0)</f>
        <v>0</v>
      </c>
      <c r="O3007">
        <f t="shared" si="288"/>
        <v>0</v>
      </c>
      <c r="P3007">
        <f t="shared" si="289"/>
        <v>2100.9710439404557</v>
      </c>
      <c r="Q3007">
        <f t="shared" si="287"/>
        <v>2100</v>
      </c>
      <c r="R3007" s="25">
        <f t="shared" si="291"/>
        <v>0</v>
      </c>
      <c r="S3007" s="25">
        <f t="shared" si="292"/>
        <v>0</v>
      </c>
      <c r="W3007">
        <f>IF(AND(P3007&gt;='World Hubbert'!$N$9,P3006&lt;'World Hubbert'!$N$9),'Data 1'!M3007,0)</f>
        <v>0</v>
      </c>
      <c r="X3007">
        <f>IF(AND(P3007&gt;='World Hubbert'!$P$9,P3006&lt;'World Hubbert'!$P$9),'Data 1'!M3007,0)</f>
        <v>0</v>
      </c>
    </row>
    <row r="3008" spans="13:24">
      <c r="M3008">
        <f t="shared" si="290"/>
        <v>3005</v>
      </c>
      <c r="N3008">
        <f>MAX('World Hubbert'!$N$17*(1-(M3008/'World Hubbert'!$N$18))*M3008,0)</f>
        <v>0</v>
      </c>
      <c r="O3008">
        <f t="shared" si="288"/>
        <v>0</v>
      </c>
      <c r="P3008">
        <f t="shared" si="289"/>
        <v>2100.9710439404557</v>
      </c>
      <c r="Q3008">
        <f t="shared" si="287"/>
        <v>2100</v>
      </c>
      <c r="R3008" s="25">
        <f t="shared" si="291"/>
        <v>0</v>
      </c>
      <c r="S3008" s="25">
        <f t="shared" si="292"/>
        <v>0</v>
      </c>
      <c r="W3008">
        <f>IF(AND(P3008&gt;='World Hubbert'!$N$9,P3007&lt;'World Hubbert'!$N$9),'Data 1'!M3008,0)</f>
        <v>0</v>
      </c>
      <c r="X3008">
        <f>IF(AND(P3008&gt;='World Hubbert'!$P$9,P3007&lt;'World Hubbert'!$P$9),'Data 1'!M3008,0)</f>
        <v>0</v>
      </c>
    </row>
    <row r="3009" spans="13:24">
      <c r="M3009">
        <f t="shared" si="290"/>
        <v>3006</v>
      </c>
      <c r="N3009">
        <f>MAX('World Hubbert'!$N$17*(1-(M3009/'World Hubbert'!$N$18))*M3009,0)</f>
        <v>0</v>
      </c>
      <c r="O3009">
        <f t="shared" si="288"/>
        <v>0</v>
      </c>
      <c r="P3009">
        <f t="shared" si="289"/>
        <v>2100.9710439404557</v>
      </c>
      <c r="Q3009">
        <f t="shared" si="287"/>
        <v>2100</v>
      </c>
      <c r="R3009" s="25">
        <f t="shared" si="291"/>
        <v>0</v>
      </c>
      <c r="S3009" s="25">
        <f t="shared" si="292"/>
        <v>0</v>
      </c>
      <c r="W3009">
        <f>IF(AND(P3009&gt;='World Hubbert'!$N$9,P3008&lt;'World Hubbert'!$N$9),'Data 1'!M3009,0)</f>
        <v>0</v>
      </c>
      <c r="X3009">
        <f>IF(AND(P3009&gt;='World Hubbert'!$P$9,P3008&lt;'World Hubbert'!$P$9),'Data 1'!M3009,0)</f>
        <v>0</v>
      </c>
    </row>
    <row r="3010" spans="13:24">
      <c r="M3010">
        <f t="shared" si="290"/>
        <v>3007</v>
      </c>
      <c r="N3010">
        <f>MAX('World Hubbert'!$N$17*(1-(M3010/'World Hubbert'!$N$18))*M3010,0)</f>
        <v>0</v>
      </c>
      <c r="O3010">
        <f t="shared" si="288"/>
        <v>0</v>
      </c>
      <c r="P3010">
        <f t="shared" si="289"/>
        <v>2100.9710439404557</v>
      </c>
      <c r="Q3010">
        <f t="shared" si="287"/>
        <v>2100</v>
      </c>
      <c r="R3010" s="25">
        <f t="shared" si="291"/>
        <v>0</v>
      </c>
      <c r="S3010" s="25">
        <f t="shared" si="292"/>
        <v>0</v>
      </c>
      <c r="W3010">
        <f>IF(AND(P3010&gt;='World Hubbert'!$N$9,P3009&lt;'World Hubbert'!$N$9),'Data 1'!M3010,0)</f>
        <v>0</v>
      </c>
      <c r="X3010">
        <f>IF(AND(P3010&gt;='World Hubbert'!$P$9,P3009&lt;'World Hubbert'!$P$9),'Data 1'!M3010,0)</f>
        <v>0</v>
      </c>
    </row>
    <row r="3011" spans="13:24">
      <c r="M3011">
        <f t="shared" si="290"/>
        <v>3008</v>
      </c>
      <c r="N3011">
        <f>MAX('World Hubbert'!$N$17*(1-(M3011/'World Hubbert'!$N$18))*M3011,0)</f>
        <v>0</v>
      </c>
      <c r="O3011">
        <f t="shared" si="288"/>
        <v>0</v>
      </c>
      <c r="P3011">
        <f t="shared" si="289"/>
        <v>2100.9710439404557</v>
      </c>
      <c r="Q3011">
        <f t="shared" si="287"/>
        <v>2100</v>
      </c>
      <c r="R3011" s="25">
        <f t="shared" si="291"/>
        <v>0</v>
      </c>
      <c r="S3011" s="25">
        <f t="shared" si="292"/>
        <v>0</v>
      </c>
      <c r="W3011">
        <f>IF(AND(P3011&gt;='World Hubbert'!$N$9,P3010&lt;'World Hubbert'!$N$9),'Data 1'!M3011,0)</f>
        <v>0</v>
      </c>
      <c r="X3011">
        <f>IF(AND(P3011&gt;='World Hubbert'!$P$9,P3010&lt;'World Hubbert'!$P$9),'Data 1'!M3011,0)</f>
        <v>0</v>
      </c>
    </row>
    <row r="3012" spans="13:24">
      <c r="M3012">
        <f t="shared" si="290"/>
        <v>3009</v>
      </c>
      <c r="N3012">
        <f>MAX('World Hubbert'!$N$17*(1-(M3012/'World Hubbert'!$N$18))*M3012,0)</f>
        <v>0</v>
      </c>
      <c r="O3012">
        <f t="shared" si="288"/>
        <v>0</v>
      </c>
      <c r="P3012">
        <f t="shared" si="289"/>
        <v>2100.9710439404557</v>
      </c>
      <c r="Q3012">
        <f t="shared" si="287"/>
        <v>2100</v>
      </c>
      <c r="R3012" s="25">
        <f t="shared" si="291"/>
        <v>0</v>
      </c>
      <c r="S3012" s="25">
        <f t="shared" si="292"/>
        <v>0</v>
      </c>
      <c r="W3012">
        <f>IF(AND(P3012&gt;='World Hubbert'!$N$9,P3011&lt;'World Hubbert'!$N$9),'Data 1'!M3012,0)</f>
        <v>0</v>
      </c>
      <c r="X3012">
        <f>IF(AND(P3012&gt;='World Hubbert'!$P$9,P3011&lt;'World Hubbert'!$P$9),'Data 1'!M3012,0)</f>
        <v>0</v>
      </c>
    </row>
    <row r="3013" spans="13:24">
      <c r="M3013">
        <f t="shared" si="290"/>
        <v>3010</v>
      </c>
      <c r="N3013">
        <f>MAX('World Hubbert'!$N$17*(1-(M3013/'World Hubbert'!$N$18))*M3013,0)</f>
        <v>0</v>
      </c>
      <c r="O3013">
        <f t="shared" si="288"/>
        <v>0</v>
      </c>
      <c r="P3013">
        <f t="shared" si="289"/>
        <v>2100.9710439404557</v>
      </c>
      <c r="Q3013">
        <f t="shared" ref="Q3013:Q3076" si="293">INT(P3013)</f>
        <v>2100</v>
      </c>
      <c r="R3013" s="25">
        <f t="shared" si="291"/>
        <v>0</v>
      </c>
      <c r="S3013" s="25">
        <f t="shared" si="292"/>
        <v>0</v>
      </c>
      <c r="W3013">
        <f>IF(AND(P3013&gt;='World Hubbert'!$N$9,P3012&lt;'World Hubbert'!$N$9),'Data 1'!M3013,0)</f>
        <v>0</v>
      </c>
      <c r="X3013">
        <f>IF(AND(P3013&gt;='World Hubbert'!$P$9,P3012&lt;'World Hubbert'!$P$9),'Data 1'!M3013,0)</f>
        <v>0</v>
      </c>
    </row>
    <row r="3014" spans="13:24">
      <c r="M3014">
        <f t="shared" si="290"/>
        <v>3011</v>
      </c>
      <c r="N3014">
        <f>MAX('World Hubbert'!$N$17*(1-(M3014/'World Hubbert'!$N$18))*M3014,0)</f>
        <v>0</v>
      </c>
      <c r="O3014">
        <f t="shared" si="288"/>
        <v>0</v>
      </c>
      <c r="P3014">
        <f t="shared" si="289"/>
        <v>2100.9710439404557</v>
      </c>
      <c r="Q3014">
        <f t="shared" si="293"/>
        <v>2100</v>
      </c>
      <c r="R3014" s="25">
        <f t="shared" si="291"/>
        <v>0</v>
      </c>
      <c r="S3014" s="25">
        <f t="shared" si="292"/>
        <v>0</v>
      </c>
      <c r="W3014">
        <f>IF(AND(P3014&gt;='World Hubbert'!$N$9,P3013&lt;'World Hubbert'!$N$9),'Data 1'!M3014,0)</f>
        <v>0</v>
      </c>
      <c r="X3014">
        <f>IF(AND(P3014&gt;='World Hubbert'!$P$9,P3013&lt;'World Hubbert'!$P$9),'Data 1'!M3014,0)</f>
        <v>0</v>
      </c>
    </row>
    <row r="3015" spans="13:24">
      <c r="M3015">
        <f t="shared" si="290"/>
        <v>3012</v>
      </c>
      <c r="N3015">
        <f>MAX('World Hubbert'!$N$17*(1-(M3015/'World Hubbert'!$N$18))*M3015,0)</f>
        <v>0</v>
      </c>
      <c r="O3015">
        <f t="shared" si="288"/>
        <v>0</v>
      </c>
      <c r="P3015">
        <f t="shared" si="289"/>
        <v>2100.9710439404557</v>
      </c>
      <c r="Q3015">
        <f t="shared" si="293"/>
        <v>2100</v>
      </c>
      <c r="R3015" s="25">
        <f t="shared" si="291"/>
        <v>0</v>
      </c>
      <c r="S3015" s="25">
        <f t="shared" si="292"/>
        <v>0</v>
      </c>
      <c r="W3015">
        <f>IF(AND(P3015&gt;='World Hubbert'!$N$9,P3014&lt;'World Hubbert'!$N$9),'Data 1'!M3015,0)</f>
        <v>0</v>
      </c>
      <c r="X3015">
        <f>IF(AND(P3015&gt;='World Hubbert'!$P$9,P3014&lt;'World Hubbert'!$P$9),'Data 1'!M3015,0)</f>
        <v>0</v>
      </c>
    </row>
    <row r="3016" spans="13:24">
      <c r="M3016">
        <f t="shared" si="290"/>
        <v>3013</v>
      </c>
      <c r="N3016">
        <f>MAX('World Hubbert'!$N$17*(1-(M3016/'World Hubbert'!$N$18))*M3016,0)</f>
        <v>0</v>
      </c>
      <c r="O3016">
        <f t="shared" si="288"/>
        <v>0</v>
      </c>
      <c r="P3016">
        <f t="shared" si="289"/>
        <v>2100.9710439404557</v>
      </c>
      <c r="Q3016">
        <f t="shared" si="293"/>
        <v>2100</v>
      </c>
      <c r="R3016" s="25">
        <f t="shared" si="291"/>
        <v>0</v>
      </c>
      <c r="S3016" s="25">
        <f t="shared" si="292"/>
        <v>0</v>
      </c>
      <c r="W3016">
        <f>IF(AND(P3016&gt;='World Hubbert'!$N$9,P3015&lt;'World Hubbert'!$N$9),'Data 1'!M3016,0)</f>
        <v>0</v>
      </c>
      <c r="X3016">
        <f>IF(AND(P3016&gt;='World Hubbert'!$P$9,P3015&lt;'World Hubbert'!$P$9),'Data 1'!M3016,0)</f>
        <v>0</v>
      </c>
    </row>
    <row r="3017" spans="13:24">
      <c r="M3017">
        <f t="shared" si="290"/>
        <v>3014</v>
      </c>
      <c r="N3017">
        <f>MAX('World Hubbert'!$N$17*(1-(M3017/'World Hubbert'!$N$18))*M3017,0)</f>
        <v>0</v>
      </c>
      <c r="O3017">
        <f t="shared" si="288"/>
        <v>0</v>
      </c>
      <c r="P3017">
        <f t="shared" si="289"/>
        <v>2100.9710439404557</v>
      </c>
      <c r="Q3017">
        <f t="shared" si="293"/>
        <v>2100</v>
      </c>
      <c r="R3017" s="25">
        <f t="shared" si="291"/>
        <v>0</v>
      </c>
      <c r="S3017" s="25">
        <f t="shared" si="292"/>
        <v>0</v>
      </c>
      <c r="W3017">
        <f>IF(AND(P3017&gt;='World Hubbert'!$N$9,P3016&lt;'World Hubbert'!$N$9),'Data 1'!M3017,0)</f>
        <v>0</v>
      </c>
      <c r="X3017">
        <f>IF(AND(P3017&gt;='World Hubbert'!$P$9,P3016&lt;'World Hubbert'!$P$9),'Data 1'!M3017,0)</f>
        <v>0</v>
      </c>
    </row>
    <row r="3018" spans="13:24">
      <c r="M3018">
        <f t="shared" si="290"/>
        <v>3015</v>
      </c>
      <c r="N3018">
        <f>MAX('World Hubbert'!$N$17*(1-(M3018/'World Hubbert'!$N$18))*M3018,0)</f>
        <v>0</v>
      </c>
      <c r="O3018">
        <f t="shared" si="288"/>
        <v>0</v>
      </c>
      <c r="P3018">
        <f t="shared" si="289"/>
        <v>2100.9710439404557</v>
      </c>
      <c r="Q3018">
        <f t="shared" si="293"/>
        <v>2100</v>
      </c>
      <c r="R3018" s="25">
        <f t="shared" si="291"/>
        <v>0</v>
      </c>
      <c r="S3018" s="25">
        <f t="shared" si="292"/>
        <v>0</v>
      </c>
      <c r="W3018">
        <f>IF(AND(P3018&gt;='World Hubbert'!$N$9,P3017&lt;'World Hubbert'!$N$9),'Data 1'!M3018,0)</f>
        <v>0</v>
      </c>
      <c r="X3018">
        <f>IF(AND(P3018&gt;='World Hubbert'!$P$9,P3017&lt;'World Hubbert'!$P$9),'Data 1'!M3018,0)</f>
        <v>0</v>
      </c>
    </row>
    <row r="3019" spans="13:24">
      <c r="M3019">
        <f t="shared" si="290"/>
        <v>3016</v>
      </c>
      <c r="N3019">
        <f>MAX('World Hubbert'!$N$17*(1-(M3019/'World Hubbert'!$N$18))*M3019,0)</f>
        <v>0</v>
      </c>
      <c r="O3019">
        <f t="shared" si="288"/>
        <v>0</v>
      </c>
      <c r="P3019">
        <f t="shared" si="289"/>
        <v>2100.9710439404557</v>
      </c>
      <c r="Q3019">
        <f t="shared" si="293"/>
        <v>2100</v>
      </c>
      <c r="R3019" s="25">
        <f t="shared" si="291"/>
        <v>0</v>
      </c>
      <c r="S3019" s="25">
        <f t="shared" si="292"/>
        <v>0</v>
      </c>
      <c r="W3019">
        <f>IF(AND(P3019&gt;='World Hubbert'!$N$9,P3018&lt;'World Hubbert'!$N$9),'Data 1'!M3019,0)</f>
        <v>0</v>
      </c>
      <c r="X3019">
        <f>IF(AND(P3019&gt;='World Hubbert'!$P$9,P3018&lt;'World Hubbert'!$P$9),'Data 1'!M3019,0)</f>
        <v>0</v>
      </c>
    </row>
    <row r="3020" spans="13:24">
      <c r="M3020">
        <f t="shared" si="290"/>
        <v>3017</v>
      </c>
      <c r="N3020">
        <f>MAX('World Hubbert'!$N$17*(1-(M3020/'World Hubbert'!$N$18))*M3020,0)</f>
        <v>0</v>
      </c>
      <c r="O3020">
        <f t="shared" si="288"/>
        <v>0</v>
      </c>
      <c r="P3020">
        <f t="shared" si="289"/>
        <v>2100.9710439404557</v>
      </c>
      <c r="Q3020">
        <f t="shared" si="293"/>
        <v>2100</v>
      </c>
      <c r="R3020" s="25">
        <f t="shared" si="291"/>
        <v>0</v>
      </c>
      <c r="S3020" s="25">
        <f t="shared" si="292"/>
        <v>0</v>
      </c>
      <c r="W3020">
        <f>IF(AND(P3020&gt;='World Hubbert'!$N$9,P3019&lt;'World Hubbert'!$N$9),'Data 1'!M3020,0)</f>
        <v>0</v>
      </c>
      <c r="X3020">
        <f>IF(AND(P3020&gt;='World Hubbert'!$P$9,P3019&lt;'World Hubbert'!$P$9),'Data 1'!M3020,0)</f>
        <v>0</v>
      </c>
    </row>
    <row r="3021" spans="13:24">
      <c r="M3021">
        <f t="shared" si="290"/>
        <v>3018</v>
      </c>
      <c r="N3021">
        <f>MAX('World Hubbert'!$N$17*(1-(M3021/'World Hubbert'!$N$18))*M3021,0)</f>
        <v>0</v>
      </c>
      <c r="O3021">
        <f t="shared" si="288"/>
        <v>0</v>
      </c>
      <c r="P3021">
        <f t="shared" si="289"/>
        <v>2100.9710439404557</v>
      </c>
      <c r="Q3021">
        <f t="shared" si="293"/>
        <v>2100</v>
      </c>
      <c r="R3021" s="25">
        <f t="shared" si="291"/>
        <v>0</v>
      </c>
      <c r="S3021" s="25">
        <f t="shared" si="292"/>
        <v>0</v>
      </c>
      <c r="W3021">
        <f>IF(AND(P3021&gt;='World Hubbert'!$N$9,P3020&lt;'World Hubbert'!$N$9),'Data 1'!M3021,0)</f>
        <v>0</v>
      </c>
      <c r="X3021">
        <f>IF(AND(P3021&gt;='World Hubbert'!$P$9,P3020&lt;'World Hubbert'!$P$9),'Data 1'!M3021,0)</f>
        <v>0</v>
      </c>
    </row>
    <row r="3022" spans="13:24">
      <c r="M3022">
        <f t="shared" si="290"/>
        <v>3019</v>
      </c>
      <c r="N3022">
        <f>MAX('World Hubbert'!$N$17*(1-(M3022/'World Hubbert'!$N$18))*M3022,0)</f>
        <v>0</v>
      </c>
      <c r="O3022">
        <f t="shared" si="288"/>
        <v>0</v>
      </c>
      <c r="P3022">
        <f t="shared" si="289"/>
        <v>2100.9710439404557</v>
      </c>
      <c r="Q3022">
        <f t="shared" si="293"/>
        <v>2100</v>
      </c>
      <c r="R3022" s="25">
        <f t="shared" si="291"/>
        <v>0</v>
      </c>
      <c r="S3022" s="25">
        <f t="shared" si="292"/>
        <v>0</v>
      </c>
      <c r="W3022">
        <f>IF(AND(P3022&gt;='World Hubbert'!$N$9,P3021&lt;'World Hubbert'!$N$9),'Data 1'!M3022,0)</f>
        <v>0</v>
      </c>
      <c r="X3022">
        <f>IF(AND(P3022&gt;='World Hubbert'!$P$9,P3021&lt;'World Hubbert'!$P$9),'Data 1'!M3022,0)</f>
        <v>0</v>
      </c>
    </row>
    <row r="3023" spans="13:24">
      <c r="M3023">
        <f t="shared" si="290"/>
        <v>3020</v>
      </c>
      <c r="N3023">
        <f>MAX('World Hubbert'!$N$17*(1-(M3023/'World Hubbert'!$N$18))*M3023,0)</f>
        <v>0</v>
      </c>
      <c r="O3023">
        <f t="shared" si="288"/>
        <v>0</v>
      </c>
      <c r="P3023">
        <f t="shared" si="289"/>
        <v>2100.9710439404557</v>
      </c>
      <c r="Q3023">
        <f t="shared" si="293"/>
        <v>2100</v>
      </c>
      <c r="R3023" s="25">
        <f t="shared" si="291"/>
        <v>0</v>
      </c>
      <c r="S3023" s="25">
        <f t="shared" si="292"/>
        <v>0</v>
      </c>
      <c r="W3023">
        <f>IF(AND(P3023&gt;='World Hubbert'!$N$9,P3022&lt;'World Hubbert'!$N$9),'Data 1'!M3023,0)</f>
        <v>0</v>
      </c>
      <c r="X3023">
        <f>IF(AND(P3023&gt;='World Hubbert'!$P$9,P3022&lt;'World Hubbert'!$P$9),'Data 1'!M3023,0)</f>
        <v>0</v>
      </c>
    </row>
    <row r="3024" spans="13:24">
      <c r="M3024">
        <f t="shared" si="290"/>
        <v>3021</v>
      </c>
      <c r="N3024">
        <f>MAX('World Hubbert'!$N$17*(1-(M3024/'World Hubbert'!$N$18))*M3024,0)</f>
        <v>0</v>
      </c>
      <c r="O3024">
        <f t="shared" si="288"/>
        <v>0</v>
      </c>
      <c r="P3024">
        <f t="shared" si="289"/>
        <v>2100.9710439404557</v>
      </c>
      <c r="Q3024">
        <f t="shared" si="293"/>
        <v>2100</v>
      </c>
      <c r="R3024" s="25">
        <f t="shared" si="291"/>
        <v>0</v>
      </c>
      <c r="S3024" s="25">
        <f t="shared" si="292"/>
        <v>0</v>
      </c>
      <c r="W3024">
        <f>IF(AND(P3024&gt;='World Hubbert'!$N$9,P3023&lt;'World Hubbert'!$N$9),'Data 1'!M3024,0)</f>
        <v>0</v>
      </c>
      <c r="X3024">
        <f>IF(AND(P3024&gt;='World Hubbert'!$P$9,P3023&lt;'World Hubbert'!$P$9),'Data 1'!M3024,0)</f>
        <v>0</v>
      </c>
    </row>
    <row r="3025" spans="13:24">
      <c r="M3025">
        <f t="shared" si="290"/>
        <v>3022</v>
      </c>
      <c r="N3025">
        <f>MAX('World Hubbert'!$N$17*(1-(M3025/'World Hubbert'!$N$18))*M3025,0)</f>
        <v>0</v>
      </c>
      <c r="O3025">
        <f t="shared" si="288"/>
        <v>0</v>
      </c>
      <c r="P3025">
        <f t="shared" si="289"/>
        <v>2100.9710439404557</v>
      </c>
      <c r="Q3025">
        <f t="shared" si="293"/>
        <v>2100</v>
      </c>
      <c r="R3025" s="25">
        <f t="shared" si="291"/>
        <v>0</v>
      </c>
      <c r="S3025" s="25">
        <f t="shared" si="292"/>
        <v>0</v>
      </c>
      <c r="W3025">
        <f>IF(AND(P3025&gt;='World Hubbert'!$N$9,P3024&lt;'World Hubbert'!$N$9),'Data 1'!M3025,0)</f>
        <v>0</v>
      </c>
      <c r="X3025">
        <f>IF(AND(P3025&gt;='World Hubbert'!$P$9,P3024&lt;'World Hubbert'!$P$9),'Data 1'!M3025,0)</f>
        <v>0</v>
      </c>
    </row>
    <row r="3026" spans="13:24">
      <c r="M3026">
        <f t="shared" si="290"/>
        <v>3023</v>
      </c>
      <c r="N3026">
        <f>MAX('World Hubbert'!$N$17*(1-(M3026/'World Hubbert'!$N$18))*M3026,0)</f>
        <v>0</v>
      </c>
      <c r="O3026">
        <f t="shared" si="288"/>
        <v>0</v>
      </c>
      <c r="P3026">
        <f t="shared" si="289"/>
        <v>2100.9710439404557</v>
      </c>
      <c r="Q3026">
        <f t="shared" si="293"/>
        <v>2100</v>
      </c>
      <c r="R3026" s="25">
        <f t="shared" si="291"/>
        <v>0</v>
      </c>
      <c r="S3026" s="25">
        <f t="shared" si="292"/>
        <v>0</v>
      </c>
      <c r="W3026">
        <f>IF(AND(P3026&gt;='World Hubbert'!$N$9,P3025&lt;'World Hubbert'!$N$9),'Data 1'!M3026,0)</f>
        <v>0</v>
      </c>
      <c r="X3026">
        <f>IF(AND(P3026&gt;='World Hubbert'!$P$9,P3025&lt;'World Hubbert'!$P$9),'Data 1'!M3026,0)</f>
        <v>0</v>
      </c>
    </row>
    <row r="3027" spans="13:24">
      <c r="M3027">
        <f t="shared" si="290"/>
        <v>3024</v>
      </c>
      <c r="N3027">
        <f>MAX('World Hubbert'!$N$17*(1-(M3027/'World Hubbert'!$N$18))*M3027,0)</f>
        <v>0</v>
      </c>
      <c r="O3027">
        <f t="shared" si="288"/>
        <v>0</v>
      </c>
      <c r="P3027">
        <f t="shared" si="289"/>
        <v>2100.9710439404557</v>
      </c>
      <c r="Q3027">
        <f t="shared" si="293"/>
        <v>2100</v>
      </c>
      <c r="R3027" s="25">
        <f t="shared" si="291"/>
        <v>0</v>
      </c>
      <c r="S3027" s="25">
        <f t="shared" si="292"/>
        <v>0</v>
      </c>
      <c r="W3027">
        <f>IF(AND(P3027&gt;='World Hubbert'!$N$9,P3026&lt;'World Hubbert'!$N$9),'Data 1'!M3027,0)</f>
        <v>0</v>
      </c>
      <c r="X3027">
        <f>IF(AND(P3027&gt;='World Hubbert'!$P$9,P3026&lt;'World Hubbert'!$P$9),'Data 1'!M3027,0)</f>
        <v>0</v>
      </c>
    </row>
    <row r="3028" spans="13:24">
      <c r="M3028">
        <f t="shared" si="290"/>
        <v>3025</v>
      </c>
      <c r="N3028">
        <f>MAX('World Hubbert'!$N$17*(1-(M3028/'World Hubbert'!$N$18))*M3028,0)</f>
        <v>0</v>
      </c>
      <c r="O3028">
        <f t="shared" si="288"/>
        <v>0</v>
      </c>
      <c r="P3028">
        <f t="shared" si="289"/>
        <v>2100.9710439404557</v>
      </c>
      <c r="Q3028">
        <f t="shared" si="293"/>
        <v>2100</v>
      </c>
      <c r="R3028" s="25">
        <f t="shared" si="291"/>
        <v>0</v>
      </c>
      <c r="S3028" s="25">
        <f t="shared" si="292"/>
        <v>0</v>
      </c>
      <c r="W3028">
        <f>IF(AND(P3028&gt;='World Hubbert'!$N$9,P3027&lt;'World Hubbert'!$N$9),'Data 1'!M3028,0)</f>
        <v>0</v>
      </c>
      <c r="X3028">
        <f>IF(AND(P3028&gt;='World Hubbert'!$P$9,P3027&lt;'World Hubbert'!$P$9),'Data 1'!M3028,0)</f>
        <v>0</v>
      </c>
    </row>
    <row r="3029" spans="13:24">
      <c r="M3029">
        <f t="shared" si="290"/>
        <v>3026</v>
      </c>
      <c r="N3029">
        <f>MAX('World Hubbert'!$N$17*(1-(M3029/'World Hubbert'!$N$18))*M3029,0)</f>
        <v>0</v>
      </c>
      <c r="O3029">
        <f t="shared" ref="O3029:O3092" si="294">IF(N3029&gt;0,1/N3029,0)</f>
        <v>0</v>
      </c>
      <c r="P3029">
        <f t="shared" ref="P3029:P3092" si="295">P3028+O3029</f>
        <v>2100.9710439404557</v>
      </c>
      <c r="Q3029">
        <f t="shared" si="293"/>
        <v>2100</v>
      </c>
      <c r="R3029" s="25">
        <f t="shared" si="291"/>
        <v>0</v>
      </c>
      <c r="S3029" s="25">
        <f t="shared" si="292"/>
        <v>0</v>
      </c>
      <c r="W3029">
        <f>IF(AND(P3029&gt;='World Hubbert'!$N$9,P3028&lt;'World Hubbert'!$N$9),'Data 1'!M3029,0)</f>
        <v>0</v>
      </c>
      <c r="X3029">
        <f>IF(AND(P3029&gt;='World Hubbert'!$P$9,P3028&lt;'World Hubbert'!$P$9),'Data 1'!M3029,0)</f>
        <v>0</v>
      </c>
    </row>
    <row r="3030" spans="13:24">
      <c r="M3030">
        <f t="shared" si="290"/>
        <v>3027</v>
      </c>
      <c r="N3030">
        <f>MAX('World Hubbert'!$N$17*(1-(M3030/'World Hubbert'!$N$18))*M3030,0)</f>
        <v>0</v>
      </c>
      <c r="O3030">
        <f t="shared" si="294"/>
        <v>0</v>
      </c>
      <c r="P3030">
        <f t="shared" si="295"/>
        <v>2100.9710439404557</v>
      </c>
      <c r="Q3030">
        <f t="shared" si="293"/>
        <v>2100</v>
      </c>
      <c r="R3030" s="25">
        <f t="shared" si="291"/>
        <v>0</v>
      </c>
      <c r="S3030" s="25">
        <f t="shared" si="292"/>
        <v>0</v>
      </c>
      <c r="W3030">
        <f>IF(AND(P3030&gt;='World Hubbert'!$N$9,P3029&lt;'World Hubbert'!$N$9),'Data 1'!M3030,0)</f>
        <v>0</v>
      </c>
      <c r="X3030">
        <f>IF(AND(P3030&gt;='World Hubbert'!$P$9,P3029&lt;'World Hubbert'!$P$9),'Data 1'!M3030,0)</f>
        <v>0</v>
      </c>
    </row>
    <row r="3031" spans="13:24">
      <c r="M3031">
        <f t="shared" si="290"/>
        <v>3028</v>
      </c>
      <c r="N3031">
        <f>MAX('World Hubbert'!$N$17*(1-(M3031/'World Hubbert'!$N$18))*M3031,0)</f>
        <v>0</v>
      </c>
      <c r="O3031">
        <f t="shared" si="294"/>
        <v>0</v>
      </c>
      <c r="P3031">
        <f t="shared" si="295"/>
        <v>2100.9710439404557</v>
      </c>
      <c r="Q3031">
        <f t="shared" si="293"/>
        <v>2100</v>
      </c>
      <c r="R3031" s="25">
        <f t="shared" si="291"/>
        <v>0</v>
      </c>
      <c r="S3031" s="25">
        <f t="shared" si="292"/>
        <v>0</v>
      </c>
      <c r="W3031">
        <f>IF(AND(P3031&gt;='World Hubbert'!$N$9,P3030&lt;'World Hubbert'!$N$9),'Data 1'!M3031,0)</f>
        <v>0</v>
      </c>
      <c r="X3031">
        <f>IF(AND(P3031&gt;='World Hubbert'!$P$9,P3030&lt;'World Hubbert'!$P$9),'Data 1'!M3031,0)</f>
        <v>0</v>
      </c>
    </row>
    <row r="3032" spans="13:24">
      <c r="M3032">
        <f t="shared" si="290"/>
        <v>3029</v>
      </c>
      <c r="N3032">
        <f>MAX('World Hubbert'!$N$17*(1-(M3032/'World Hubbert'!$N$18))*M3032,0)</f>
        <v>0</v>
      </c>
      <c r="O3032">
        <f t="shared" si="294"/>
        <v>0</v>
      </c>
      <c r="P3032">
        <f t="shared" si="295"/>
        <v>2100.9710439404557</v>
      </c>
      <c r="Q3032">
        <f t="shared" si="293"/>
        <v>2100</v>
      </c>
      <c r="R3032" s="25">
        <f t="shared" si="291"/>
        <v>0</v>
      </c>
      <c r="S3032" s="25">
        <f t="shared" si="292"/>
        <v>0</v>
      </c>
      <c r="W3032">
        <f>IF(AND(P3032&gt;='World Hubbert'!$N$9,P3031&lt;'World Hubbert'!$N$9),'Data 1'!M3032,0)</f>
        <v>0</v>
      </c>
      <c r="X3032">
        <f>IF(AND(P3032&gt;='World Hubbert'!$P$9,P3031&lt;'World Hubbert'!$P$9),'Data 1'!M3032,0)</f>
        <v>0</v>
      </c>
    </row>
    <row r="3033" spans="13:24">
      <c r="M3033">
        <f t="shared" si="290"/>
        <v>3030</v>
      </c>
      <c r="N3033">
        <f>MAX('World Hubbert'!$N$17*(1-(M3033/'World Hubbert'!$N$18))*M3033,0)</f>
        <v>0</v>
      </c>
      <c r="O3033">
        <f t="shared" si="294"/>
        <v>0</v>
      </c>
      <c r="P3033">
        <f t="shared" si="295"/>
        <v>2100.9710439404557</v>
      </c>
      <c r="Q3033">
        <f t="shared" si="293"/>
        <v>2100</v>
      </c>
      <c r="R3033" s="25">
        <f t="shared" si="291"/>
        <v>0</v>
      </c>
      <c r="S3033" s="25">
        <f t="shared" si="292"/>
        <v>0</v>
      </c>
      <c r="W3033">
        <f>IF(AND(P3033&gt;='World Hubbert'!$N$9,P3032&lt;'World Hubbert'!$N$9),'Data 1'!M3033,0)</f>
        <v>0</v>
      </c>
      <c r="X3033">
        <f>IF(AND(P3033&gt;='World Hubbert'!$P$9,P3032&lt;'World Hubbert'!$P$9),'Data 1'!M3033,0)</f>
        <v>0</v>
      </c>
    </row>
    <row r="3034" spans="13:24">
      <c r="M3034">
        <f t="shared" si="290"/>
        <v>3031</v>
      </c>
      <c r="N3034">
        <f>MAX('World Hubbert'!$N$17*(1-(M3034/'World Hubbert'!$N$18))*M3034,0)</f>
        <v>0</v>
      </c>
      <c r="O3034">
        <f t="shared" si="294"/>
        <v>0</v>
      </c>
      <c r="P3034">
        <f t="shared" si="295"/>
        <v>2100.9710439404557</v>
      </c>
      <c r="Q3034">
        <f t="shared" si="293"/>
        <v>2100</v>
      </c>
      <c r="R3034" s="25">
        <f t="shared" si="291"/>
        <v>0</v>
      </c>
      <c r="S3034" s="25">
        <f t="shared" si="292"/>
        <v>0</v>
      </c>
      <c r="W3034">
        <f>IF(AND(P3034&gt;='World Hubbert'!$N$9,P3033&lt;'World Hubbert'!$N$9),'Data 1'!M3034,0)</f>
        <v>0</v>
      </c>
      <c r="X3034">
        <f>IF(AND(P3034&gt;='World Hubbert'!$P$9,P3033&lt;'World Hubbert'!$P$9),'Data 1'!M3034,0)</f>
        <v>0</v>
      </c>
    </row>
    <row r="3035" spans="13:24">
      <c r="M3035">
        <f t="shared" si="290"/>
        <v>3032</v>
      </c>
      <c r="N3035">
        <f>MAX('World Hubbert'!$N$17*(1-(M3035/'World Hubbert'!$N$18))*M3035,0)</f>
        <v>0</v>
      </c>
      <c r="O3035">
        <f t="shared" si="294"/>
        <v>0</v>
      </c>
      <c r="P3035">
        <f t="shared" si="295"/>
        <v>2100.9710439404557</v>
      </c>
      <c r="Q3035">
        <f t="shared" si="293"/>
        <v>2100</v>
      </c>
      <c r="R3035" s="25">
        <f t="shared" si="291"/>
        <v>0</v>
      </c>
      <c r="S3035" s="25">
        <f t="shared" si="292"/>
        <v>0</v>
      </c>
      <c r="W3035">
        <f>IF(AND(P3035&gt;='World Hubbert'!$N$9,P3034&lt;'World Hubbert'!$N$9),'Data 1'!M3035,0)</f>
        <v>0</v>
      </c>
      <c r="X3035">
        <f>IF(AND(P3035&gt;='World Hubbert'!$P$9,P3034&lt;'World Hubbert'!$P$9),'Data 1'!M3035,0)</f>
        <v>0</v>
      </c>
    </row>
    <row r="3036" spans="13:24">
      <c r="M3036">
        <f t="shared" si="290"/>
        <v>3033</v>
      </c>
      <c r="N3036">
        <f>MAX('World Hubbert'!$N$17*(1-(M3036/'World Hubbert'!$N$18))*M3036,0)</f>
        <v>0</v>
      </c>
      <c r="O3036">
        <f t="shared" si="294"/>
        <v>0</v>
      </c>
      <c r="P3036">
        <f t="shared" si="295"/>
        <v>2100.9710439404557</v>
      </c>
      <c r="Q3036">
        <f t="shared" si="293"/>
        <v>2100</v>
      </c>
      <c r="R3036" s="25">
        <f t="shared" si="291"/>
        <v>0</v>
      </c>
      <c r="S3036" s="25">
        <f t="shared" si="292"/>
        <v>0</v>
      </c>
      <c r="W3036">
        <f>IF(AND(P3036&gt;='World Hubbert'!$N$9,P3035&lt;'World Hubbert'!$N$9),'Data 1'!M3036,0)</f>
        <v>0</v>
      </c>
      <c r="X3036">
        <f>IF(AND(P3036&gt;='World Hubbert'!$P$9,P3035&lt;'World Hubbert'!$P$9),'Data 1'!M3036,0)</f>
        <v>0</v>
      </c>
    </row>
    <row r="3037" spans="13:24">
      <c r="M3037">
        <f t="shared" si="290"/>
        <v>3034</v>
      </c>
      <c r="N3037">
        <f>MAX('World Hubbert'!$N$17*(1-(M3037/'World Hubbert'!$N$18))*M3037,0)</f>
        <v>0</v>
      </c>
      <c r="O3037">
        <f t="shared" si="294"/>
        <v>0</v>
      </c>
      <c r="P3037">
        <f t="shared" si="295"/>
        <v>2100.9710439404557</v>
      </c>
      <c r="Q3037">
        <f t="shared" si="293"/>
        <v>2100</v>
      </c>
      <c r="R3037" s="25">
        <f t="shared" si="291"/>
        <v>0</v>
      </c>
      <c r="S3037" s="25">
        <f t="shared" si="292"/>
        <v>0</v>
      </c>
      <c r="W3037">
        <f>IF(AND(P3037&gt;='World Hubbert'!$N$9,P3036&lt;'World Hubbert'!$N$9),'Data 1'!M3037,0)</f>
        <v>0</v>
      </c>
      <c r="X3037">
        <f>IF(AND(P3037&gt;='World Hubbert'!$P$9,P3036&lt;'World Hubbert'!$P$9),'Data 1'!M3037,0)</f>
        <v>0</v>
      </c>
    </row>
    <row r="3038" spans="13:24">
      <c r="M3038">
        <f t="shared" si="290"/>
        <v>3035</v>
      </c>
      <c r="N3038">
        <f>MAX('World Hubbert'!$N$17*(1-(M3038/'World Hubbert'!$N$18))*M3038,0)</f>
        <v>0</v>
      </c>
      <c r="O3038">
        <f t="shared" si="294"/>
        <v>0</v>
      </c>
      <c r="P3038">
        <f t="shared" si="295"/>
        <v>2100.9710439404557</v>
      </c>
      <c r="Q3038">
        <f t="shared" si="293"/>
        <v>2100</v>
      </c>
      <c r="R3038" s="25">
        <f t="shared" si="291"/>
        <v>0</v>
      </c>
      <c r="S3038" s="25">
        <f t="shared" si="292"/>
        <v>0</v>
      </c>
      <c r="W3038">
        <f>IF(AND(P3038&gt;='World Hubbert'!$N$9,P3037&lt;'World Hubbert'!$N$9),'Data 1'!M3038,0)</f>
        <v>0</v>
      </c>
      <c r="X3038">
        <f>IF(AND(P3038&gt;='World Hubbert'!$P$9,P3037&lt;'World Hubbert'!$P$9),'Data 1'!M3038,0)</f>
        <v>0</v>
      </c>
    </row>
    <row r="3039" spans="13:24">
      <c r="M3039">
        <f t="shared" si="290"/>
        <v>3036</v>
      </c>
      <c r="N3039">
        <f>MAX('World Hubbert'!$N$17*(1-(M3039/'World Hubbert'!$N$18))*M3039,0)</f>
        <v>0</v>
      </c>
      <c r="O3039">
        <f t="shared" si="294"/>
        <v>0</v>
      </c>
      <c r="P3039">
        <f t="shared" si="295"/>
        <v>2100.9710439404557</v>
      </c>
      <c r="Q3039">
        <f t="shared" si="293"/>
        <v>2100</v>
      </c>
      <c r="R3039" s="25">
        <f t="shared" si="291"/>
        <v>0</v>
      </c>
      <c r="S3039" s="25">
        <f t="shared" si="292"/>
        <v>0</v>
      </c>
      <c r="W3039">
        <f>IF(AND(P3039&gt;='World Hubbert'!$N$9,P3038&lt;'World Hubbert'!$N$9),'Data 1'!M3039,0)</f>
        <v>0</v>
      </c>
      <c r="X3039">
        <f>IF(AND(P3039&gt;='World Hubbert'!$P$9,P3038&lt;'World Hubbert'!$P$9),'Data 1'!M3039,0)</f>
        <v>0</v>
      </c>
    </row>
    <row r="3040" spans="13:24">
      <c r="M3040">
        <f t="shared" si="290"/>
        <v>3037</v>
      </c>
      <c r="N3040">
        <f>MAX('World Hubbert'!$N$17*(1-(M3040/'World Hubbert'!$N$18))*M3040,0)</f>
        <v>0</v>
      </c>
      <c r="O3040">
        <f t="shared" si="294"/>
        <v>0</v>
      </c>
      <c r="P3040">
        <f t="shared" si="295"/>
        <v>2100.9710439404557</v>
      </c>
      <c r="Q3040">
        <f t="shared" si="293"/>
        <v>2100</v>
      </c>
      <c r="R3040" s="25">
        <f t="shared" si="291"/>
        <v>0</v>
      </c>
      <c r="S3040" s="25">
        <f t="shared" si="292"/>
        <v>0</v>
      </c>
      <c r="W3040">
        <f>IF(AND(P3040&gt;='World Hubbert'!$N$9,P3039&lt;'World Hubbert'!$N$9),'Data 1'!M3040,0)</f>
        <v>0</v>
      </c>
      <c r="X3040">
        <f>IF(AND(P3040&gt;='World Hubbert'!$P$9,P3039&lt;'World Hubbert'!$P$9),'Data 1'!M3040,0)</f>
        <v>0</v>
      </c>
    </row>
    <row r="3041" spans="13:24">
      <c r="M3041">
        <f t="shared" si="290"/>
        <v>3038</v>
      </c>
      <c r="N3041">
        <f>MAX('World Hubbert'!$N$17*(1-(M3041/'World Hubbert'!$N$18))*M3041,0)</f>
        <v>0</v>
      </c>
      <c r="O3041">
        <f t="shared" si="294"/>
        <v>0</v>
      </c>
      <c r="P3041">
        <f t="shared" si="295"/>
        <v>2100.9710439404557</v>
      </c>
      <c r="Q3041">
        <f t="shared" si="293"/>
        <v>2100</v>
      </c>
      <c r="R3041" s="25">
        <f t="shared" si="291"/>
        <v>0</v>
      </c>
      <c r="S3041" s="25">
        <f t="shared" si="292"/>
        <v>0</v>
      </c>
      <c r="W3041">
        <f>IF(AND(P3041&gt;='World Hubbert'!$N$9,P3040&lt;'World Hubbert'!$N$9),'Data 1'!M3041,0)</f>
        <v>0</v>
      </c>
      <c r="X3041">
        <f>IF(AND(P3041&gt;='World Hubbert'!$P$9,P3040&lt;'World Hubbert'!$P$9),'Data 1'!M3041,0)</f>
        <v>0</v>
      </c>
    </row>
    <row r="3042" spans="13:24">
      <c r="M3042">
        <f t="shared" si="290"/>
        <v>3039</v>
      </c>
      <c r="N3042">
        <f>MAX('World Hubbert'!$N$17*(1-(M3042/'World Hubbert'!$N$18))*M3042,0)</f>
        <v>0</v>
      </c>
      <c r="O3042">
        <f t="shared" si="294"/>
        <v>0</v>
      </c>
      <c r="P3042">
        <f t="shared" si="295"/>
        <v>2100.9710439404557</v>
      </c>
      <c r="Q3042">
        <f t="shared" si="293"/>
        <v>2100</v>
      </c>
      <c r="R3042" s="25">
        <f t="shared" si="291"/>
        <v>0</v>
      </c>
      <c r="S3042" s="25">
        <f t="shared" si="292"/>
        <v>0</v>
      </c>
      <c r="W3042">
        <f>IF(AND(P3042&gt;='World Hubbert'!$N$9,P3041&lt;'World Hubbert'!$N$9),'Data 1'!M3042,0)</f>
        <v>0</v>
      </c>
      <c r="X3042">
        <f>IF(AND(P3042&gt;='World Hubbert'!$P$9,P3041&lt;'World Hubbert'!$P$9),'Data 1'!M3042,0)</f>
        <v>0</v>
      </c>
    </row>
    <row r="3043" spans="13:24">
      <c r="M3043">
        <f t="shared" si="290"/>
        <v>3040</v>
      </c>
      <c r="N3043">
        <f>MAX('World Hubbert'!$N$17*(1-(M3043/'World Hubbert'!$N$18))*M3043,0)</f>
        <v>0</v>
      </c>
      <c r="O3043">
        <f t="shared" si="294"/>
        <v>0</v>
      </c>
      <c r="P3043">
        <f t="shared" si="295"/>
        <v>2100.9710439404557</v>
      </c>
      <c r="Q3043">
        <f t="shared" si="293"/>
        <v>2100</v>
      </c>
      <c r="R3043" s="25">
        <f t="shared" si="291"/>
        <v>0</v>
      </c>
      <c r="S3043" s="25">
        <f t="shared" si="292"/>
        <v>0</v>
      </c>
      <c r="W3043">
        <f>IF(AND(P3043&gt;='World Hubbert'!$N$9,P3042&lt;'World Hubbert'!$N$9),'Data 1'!M3043,0)</f>
        <v>0</v>
      </c>
      <c r="X3043">
        <f>IF(AND(P3043&gt;='World Hubbert'!$P$9,P3042&lt;'World Hubbert'!$P$9),'Data 1'!M3043,0)</f>
        <v>0</v>
      </c>
    </row>
    <row r="3044" spans="13:24">
      <c r="M3044">
        <f t="shared" si="290"/>
        <v>3041</v>
      </c>
      <c r="N3044">
        <f>MAX('World Hubbert'!$N$17*(1-(M3044/'World Hubbert'!$N$18))*M3044,0)</f>
        <v>0</v>
      </c>
      <c r="O3044">
        <f t="shared" si="294"/>
        <v>0</v>
      </c>
      <c r="P3044">
        <f t="shared" si="295"/>
        <v>2100.9710439404557</v>
      </c>
      <c r="Q3044">
        <f t="shared" si="293"/>
        <v>2100</v>
      </c>
      <c r="R3044" s="25">
        <f t="shared" si="291"/>
        <v>0</v>
      </c>
      <c r="S3044" s="25">
        <f t="shared" si="292"/>
        <v>0</v>
      </c>
      <c r="W3044">
        <f>IF(AND(P3044&gt;='World Hubbert'!$N$9,P3043&lt;'World Hubbert'!$N$9),'Data 1'!M3044,0)</f>
        <v>0</v>
      </c>
      <c r="X3044">
        <f>IF(AND(P3044&gt;='World Hubbert'!$P$9,P3043&lt;'World Hubbert'!$P$9),'Data 1'!M3044,0)</f>
        <v>0</v>
      </c>
    </row>
    <row r="3045" spans="13:24">
      <c r="M3045">
        <f t="shared" si="290"/>
        <v>3042</v>
      </c>
      <c r="N3045">
        <f>MAX('World Hubbert'!$N$17*(1-(M3045/'World Hubbert'!$N$18))*M3045,0)</f>
        <v>0</v>
      </c>
      <c r="O3045">
        <f t="shared" si="294"/>
        <v>0</v>
      </c>
      <c r="P3045">
        <f t="shared" si="295"/>
        <v>2100.9710439404557</v>
      </c>
      <c r="Q3045">
        <f t="shared" si="293"/>
        <v>2100</v>
      </c>
      <c r="R3045" s="25">
        <f t="shared" si="291"/>
        <v>0</v>
      </c>
      <c r="S3045" s="25">
        <f t="shared" si="292"/>
        <v>0</v>
      </c>
      <c r="W3045">
        <f>IF(AND(P3045&gt;='World Hubbert'!$N$9,P3044&lt;'World Hubbert'!$N$9),'Data 1'!M3045,0)</f>
        <v>0</v>
      </c>
      <c r="X3045">
        <f>IF(AND(P3045&gt;='World Hubbert'!$P$9,P3044&lt;'World Hubbert'!$P$9),'Data 1'!M3045,0)</f>
        <v>0</v>
      </c>
    </row>
    <row r="3046" spans="13:24">
      <c r="M3046">
        <f t="shared" si="290"/>
        <v>3043</v>
      </c>
      <c r="N3046">
        <f>MAX('World Hubbert'!$N$17*(1-(M3046/'World Hubbert'!$N$18))*M3046,0)</f>
        <v>0</v>
      </c>
      <c r="O3046">
        <f t="shared" si="294"/>
        <v>0</v>
      </c>
      <c r="P3046">
        <f t="shared" si="295"/>
        <v>2100.9710439404557</v>
      </c>
      <c r="Q3046">
        <f t="shared" si="293"/>
        <v>2100</v>
      </c>
      <c r="R3046" s="25">
        <f t="shared" si="291"/>
        <v>0</v>
      </c>
      <c r="S3046" s="25">
        <f t="shared" si="292"/>
        <v>0</v>
      </c>
      <c r="W3046">
        <f>IF(AND(P3046&gt;='World Hubbert'!$N$9,P3045&lt;'World Hubbert'!$N$9),'Data 1'!M3046,0)</f>
        <v>0</v>
      </c>
      <c r="X3046">
        <f>IF(AND(P3046&gt;='World Hubbert'!$P$9,P3045&lt;'World Hubbert'!$P$9),'Data 1'!M3046,0)</f>
        <v>0</v>
      </c>
    </row>
    <row r="3047" spans="13:24">
      <c r="M3047">
        <f t="shared" si="290"/>
        <v>3044</v>
      </c>
      <c r="N3047">
        <f>MAX('World Hubbert'!$N$17*(1-(M3047/'World Hubbert'!$N$18))*M3047,0)</f>
        <v>0</v>
      </c>
      <c r="O3047">
        <f t="shared" si="294"/>
        <v>0</v>
      </c>
      <c r="P3047">
        <f t="shared" si="295"/>
        <v>2100.9710439404557</v>
      </c>
      <c r="Q3047">
        <f t="shared" si="293"/>
        <v>2100</v>
      </c>
      <c r="R3047" s="25">
        <f t="shared" si="291"/>
        <v>0</v>
      </c>
      <c r="S3047" s="25">
        <f t="shared" si="292"/>
        <v>0</v>
      </c>
      <c r="W3047">
        <f>IF(AND(P3047&gt;='World Hubbert'!$N$9,P3046&lt;'World Hubbert'!$N$9),'Data 1'!M3047,0)</f>
        <v>0</v>
      </c>
      <c r="X3047">
        <f>IF(AND(P3047&gt;='World Hubbert'!$P$9,P3046&lt;'World Hubbert'!$P$9),'Data 1'!M3047,0)</f>
        <v>0</v>
      </c>
    </row>
    <row r="3048" spans="13:24">
      <c r="M3048">
        <f t="shared" si="290"/>
        <v>3045</v>
      </c>
      <c r="N3048">
        <f>MAX('World Hubbert'!$N$17*(1-(M3048/'World Hubbert'!$N$18))*M3048,0)</f>
        <v>0</v>
      </c>
      <c r="O3048">
        <f t="shared" si="294"/>
        <v>0</v>
      </c>
      <c r="P3048">
        <f t="shared" si="295"/>
        <v>2100.9710439404557</v>
      </c>
      <c r="Q3048">
        <f t="shared" si="293"/>
        <v>2100</v>
      </c>
      <c r="R3048" s="25">
        <f t="shared" si="291"/>
        <v>0</v>
      </c>
      <c r="S3048" s="25">
        <f t="shared" si="292"/>
        <v>0</v>
      </c>
      <c r="W3048">
        <f>IF(AND(P3048&gt;='World Hubbert'!$N$9,P3047&lt;'World Hubbert'!$N$9),'Data 1'!M3048,0)</f>
        <v>0</v>
      </c>
      <c r="X3048">
        <f>IF(AND(P3048&gt;='World Hubbert'!$P$9,P3047&lt;'World Hubbert'!$P$9),'Data 1'!M3048,0)</f>
        <v>0</v>
      </c>
    </row>
    <row r="3049" spans="13:24">
      <c r="M3049">
        <f t="shared" si="290"/>
        <v>3046</v>
      </c>
      <c r="N3049">
        <f>MAX('World Hubbert'!$N$17*(1-(M3049/'World Hubbert'!$N$18))*M3049,0)</f>
        <v>0</v>
      </c>
      <c r="O3049">
        <f t="shared" si="294"/>
        <v>0</v>
      </c>
      <c r="P3049">
        <f t="shared" si="295"/>
        <v>2100.9710439404557</v>
      </c>
      <c r="Q3049">
        <f t="shared" si="293"/>
        <v>2100</v>
      </c>
      <c r="R3049" s="25">
        <f t="shared" si="291"/>
        <v>0</v>
      </c>
      <c r="S3049" s="25">
        <f t="shared" si="292"/>
        <v>0</v>
      </c>
      <c r="W3049">
        <f>IF(AND(P3049&gt;='World Hubbert'!$N$9,P3048&lt;'World Hubbert'!$N$9),'Data 1'!M3049,0)</f>
        <v>0</v>
      </c>
      <c r="X3049">
        <f>IF(AND(P3049&gt;='World Hubbert'!$P$9,P3048&lt;'World Hubbert'!$P$9),'Data 1'!M3049,0)</f>
        <v>0</v>
      </c>
    </row>
    <row r="3050" spans="13:24">
      <c r="M3050">
        <f t="shared" si="290"/>
        <v>3047</v>
      </c>
      <c r="N3050">
        <f>MAX('World Hubbert'!$N$17*(1-(M3050/'World Hubbert'!$N$18))*M3050,0)</f>
        <v>0</v>
      </c>
      <c r="O3050">
        <f t="shared" si="294"/>
        <v>0</v>
      </c>
      <c r="P3050">
        <f t="shared" si="295"/>
        <v>2100.9710439404557</v>
      </c>
      <c r="Q3050">
        <f t="shared" si="293"/>
        <v>2100</v>
      </c>
      <c r="R3050" s="25">
        <f t="shared" si="291"/>
        <v>0</v>
      </c>
      <c r="S3050" s="25">
        <f t="shared" si="292"/>
        <v>0</v>
      </c>
      <c r="W3050">
        <f>IF(AND(P3050&gt;='World Hubbert'!$N$9,P3049&lt;'World Hubbert'!$N$9),'Data 1'!M3050,0)</f>
        <v>0</v>
      </c>
      <c r="X3050">
        <f>IF(AND(P3050&gt;='World Hubbert'!$P$9,P3049&lt;'World Hubbert'!$P$9),'Data 1'!M3050,0)</f>
        <v>0</v>
      </c>
    </row>
    <row r="3051" spans="13:24">
      <c r="M3051">
        <f t="shared" si="290"/>
        <v>3048</v>
      </c>
      <c r="N3051">
        <f>MAX('World Hubbert'!$N$17*(1-(M3051/'World Hubbert'!$N$18))*M3051,0)</f>
        <v>0</v>
      </c>
      <c r="O3051">
        <f t="shared" si="294"/>
        <v>0</v>
      </c>
      <c r="P3051">
        <f t="shared" si="295"/>
        <v>2100.9710439404557</v>
      </c>
      <c r="Q3051">
        <f t="shared" si="293"/>
        <v>2100</v>
      </c>
      <c r="R3051" s="25">
        <f t="shared" si="291"/>
        <v>0</v>
      </c>
      <c r="S3051" s="25">
        <f t="shared" si="292"/>
        <v>0</v>
      </c>
      <c r="W3051">
        <f>IF(AND(P3051&gt;='World Hubbert'!$N$9,P3050&lt;'World Hubbert'!$N$9),'Data 1'!M3051,0)</f>
        <v>0</v>
      </c>
      <c r="X3051">
        <f>IF(AND(P3051&gt;='World Hubbert'!$P$9,P3050&lt;'World Hubbert'!$P$9),'Data 1'!M3051,0)</f>
        <v>0</v>
      </c>
    </row>
    <row r="3052" spans="13:24">
      <c r="M3052">
        <f t="shared" si="290"/>
        <v>3049</v>
      </c>
      <c r="N3052">
        <f>MAX('World Hubbert'!$N$17*(1-(M3052/'World Hubbert'!$N$18))*M3052,0)</f>
        <v>0</v>
      </c>
      <c r="O3052">
        <f t="shared" si="294"/>
        <v>0</v>
      </c>
      <c r="P3052">
        <f t="shared" si="295"/>
        <v>2100.9710439404557</v>
      </c>
      <c r="Q3052">
        <f t="shared" si="293"/>
        <v>2100</v>
      </c>
      <c r="R3052" s="25">
        <f t="shared" si="291"/>
        <v>0</v>
      </c>
      <c r="S3052" s="25">
        <f t="shared" si="292"/>
        <v>0</v>
      </c>
      <c r="W3052">
        <f>IF(AND(P3052&gt;='World Hubbert'!$N$9,P3051&lt;'World Hubbert'!$N$9),'Data 1'!M3052,0)</f>
        <v>0</v>
      </c>
      <c r="X3052">
        <f>IF(AND(P3052&gt;='World Hubbert'!$P$9,P3051&lt;'World Hubbert'!$P$9),'Data 1'!M3052,0)</f>
        <v>0</v>
      </c>
    </row>
    <row r="3053" spans="13:24">
      <c r="M3053">
        <f t="shared" si="290"/>
        <v>3050</v>
      </c>
      <c r="N3053">
        <f>MAX('World Hubbert'!$N$17*(1-(M3053/'World Hubbert'!$N$18))*M3053,0)</f>
        <v>0</v>
      </c>
      <c r="O3053">
        <f t="shared" si="294"/>
        <v>0</v>
      </c>
      <c r="P3053">
        <f t="shared" si="295"/>
        <v>2100.9710439404557</v>
      </c>
      <c r="Q3053">
        <f t="shared" si="293"/>
        <v>2100</v>
      </c>
      <c r="R3053" s="25">
        <f t="shared" si="291"/>
        <v>0</v>
      </c>
      <c r="S3053" s="25">
        <f t="shared" si="292"/>
        <v>0</v>
      </c>
      <c r="W3053">
        <f>IF(AND(P3053&gt;='World Hubbert'!$N$9,P3052&lt;'World Hubbert'!$N$9),'Data 1'!M3053,0)</f>
        <v>0</v>
      </c>
      <c r="X3053">
        <f>IF(AND(P3053&gt;='World Hubbert'!$P$9,P3052&lt;'World Hubbert'!$P$9),'Data 1'!M3053,0)</f>
        <v>0</v>
      </c>
    </row>
    <row r="3054" spans="13:24">
      <c r="M3054">
        <f t="shared" si="290"/>
        <v>3051</v>
      </c>
      <c r="N3054">
        <f>MAX('World Hubbert'!$N$17*(1-(M3054/'World Hubbert'!$N$18))*M3054,0)</f>
        <v>0</v>
      </c>
      <c r="O3054">
        <f t="shared" si="294"/>
        <v>0</v>
      </c>
      <c r="P3054">
        <f t="shared" si="295"/>
        <v>2100.9710439404557</v>
      </c>
      <c r="Q3054">
        <f t="shared" si="293"/>
        <v>2100</v>
      </c>
      <c r="R3054" s="25">
        <f t="shared" si="291"/>
        <v>0</v>
      </c>
      <c r="S3054" s="25">
        <f t="shared" si="292"/>
        <v>0</v>
      </c>
      <c r="W3054">
        <f>IF(AND(P3054&gt;='World Hubbert'!$N$9,P3053&lt;'World Hubbert'!$N$9),'Data 1'!M3054,0)</f>
        <v>0</v>
      </c>
      <c r="X3054">
        <f>IF(AND(P3054&gt;='World Hubbert'!$P$9,P3053&lt;'World Hubbert'!$P$9),'Data 1'!M3054,0)</f>
        <v>0</v>
      </c>
    </row>
    <row r="3055" spans="13:24">
      <c r="M3055">
        <f t="shared" si="290"/>
        <v>3052</v>
      </c>
      <c r="N3055">
        <f>MAX('World Hubbert'!$N$17*(1-(M3055/'World Hubbert'!$N$18))*M3055,0)</f>
        <v>0</v>
      </c>
      <c r="O3055">
        <f t="shared" si="294"/>
        <v>0</v>
      </c>
      <c r="P3055">
        <f t="shared" si="295"/>
        <v>2100.9710439404557</v>
      </c>
      <c r="Q3055">
        <f t="shared" si="293"/>
        <v>2100</v>
      </c>
      <c r="R3055" s="25">
        <f t="shared" si="291"/>
        <v>0</v>
      </c>
      <c r="S3055" s="25">
        <f t="shared" si="292"/>
        <v>0</v>
      </c>
      <c r="W3055">
        <f>IF(AND(P3055&gt;='World Hubbert'!$N$9,P3054&lt;'World Hubbert'!$N$9),'Data 1'!M3055,0)</f>
        <v>0</v>
      </c>
      <c r="X3055">
        <f>IF(AND(P3055&gt;='World Hubbert'!$P$9,P3054&lt;'World Hubbert'!$P$9),'Data 1'!M3055,0)</f>
        <v>0</v>
      </c>
    </row>
    <row r="3056" spans="13:24">
      <c r="M3056">
        <f t="shared" si="290"/>
        <v>3053</v>
      </c>
      <c r="N3056">
        <f>MAX('World Hubbert'!$N$17*(1-(M3056/'World Hubbert'!$N$18))*M3056,0)</f>
        <v>0</v>
      </c>
      <c r="O3056">
        <f t="shared" si="294"/>
        <v>0</v>
      </c>
      <c r="P3056">
        <f t="shared" si="295"/>
        <v>2100.9710439404557</v>
      </c>
      <c r="Q3056">
        <f t="shared" si="293"/>
        <v>2100</v>
      </c>
      <c r="R3056" s="25">
        <f t="shared" si="291"/>
        <v>0</v>
      </c>
      <c r="S3056" s="25">
        <f t="shared" si="292"/>
        <v>0</v>
      </c>
      <c r="W3056">
        <f>IF(AND(P3056&gt;='World Hubbert'!$N$9,P3055&lt;'World Hubbert'!$N$9),'Data 1'!M3056,0)</f>
        <v>0</v>
      </c>
      <c r="X3056">
        <f>IF(AND(P3056&gt;='World Hubbert'!$P$9,P3055&lt;'World Hubbert'!$P$9),'Data 1'!M3056,0)</f>
        <v>0</v>
      </c>
    </row>
    <row r="3057" spans="13:24">
      <c r="M3057">
        <f t="shared" si="290"/>
        <v>3054</v>
      </c>
      <c r="N3057">
        <f>MAX('World Hubbert'!$N$17*(1-(M3057/'World Hubbert'!$N$18))*M3057,0)</f>
        <v>0</v>
      </c>
      <c r="O3057">
        <f t="shared" si="294"/>
        <v>0</v>
      </c>
      <c r="P3057">
        <f t="shared" si="295"/>
        <v>2100.9710439404557</v>
      </c>
      <c r="Q3057">
        <f t="shared" si="293"/>
        <v>2100</v>
      </c>
      <c r="R3057" s="25">
        <f t="shared" si="291"/>
        <v>0</v>
      </c>
      <c r="S3057" s="25">
        <f t="shared" si="292"/>
        <v>0</v>
      </c>
      <c r="W3057">
        <f>IF(AND(P3057&gt;='World Hubbert'!$N$9,P3056&lt;'World Hubbert'!$N$9),'Data 1'!M3057,0)</f>
        <v>0</v>
      </c>
      <c r="X3057">
        <f>IF(AND(P3057&gt;='World Hubbert'!$P$9,P3056&lt;'World Hubbert'!$P$9),'Data 1'!M3057,0)</f>
        <v>0</v>
      </c>
    </row>
    <row r="3058" spans="13:24">
      <c r="M3058">
        <f t="shared" si="290"/>
        <v>3055</v>
      </c>
      <c r="N3058">
        <f>MAX('World Hubbert'!$N$17*(1-(M3058/'World Hubbert'!$N$18))*M3058,0)</f>
        <v>0</v>
      </c>
      <c r="O3058">
        <f t="shared" si="294"/>
        <v>0</v>
      </c>
      <c r="P3058">
        <f t="shared" si="295"/>
        <v>2100.9710439404557</v>
      </c>
      <c r="Q3058">
        <f t="shared" si="293"/>
        <v>2100</v>
      </c>
      <c r="R3058" s="25">
        <f t="shared" si="291"/>
        <v>0</v>
      </c>
      <c r="S3058" s="25">
        <f t="shared" si="292"/>
        <v>0</v>
      </c>
      <c r="W3058">
        <f>IF(AND(P3058&gt;='World Hubbert'!$N$9,P3057&lt;'World Hubbert'!$N$9),'Data 1'!M3058,0)</f>
        <v>0</v>
      </c>
      <c r="X3058">
        <f>IF(AND(P3058&gt;='World Hubbert'!$P$9,P3057&lt;'World Hubbert'!$P$9),'Data 1'!M3058,0)</f>
        <v>0</v>
      </c>
    </row>
    <row r="3059" spans="13:24">
      <c r="M3059">
        <f t="shared" si="290"/>
        <v>3056</v>
      </c>
      <c r="N3059">
        <f>MAX('World Hubbert'!$N$17*(1-(M3059/'World Hubbert'!$N$18))*M3059,0)</f>
        <v>0</v>
      </c>
      <c r="O3059">
        <f t="shared" si="294"/>
        <v>0</v>
      </c>
      <c r="P3059">
        <f t="shared" si="295"/>
        <v>2100.9710439404557</v>
      </c>
      <c r="Q3059">
        <f t="shared" si="293"/>
        <v>2100</v>
      </c>
      <c r="R3059" s="25">
        <f t="shared" si="291"/>
        <v>0</v>
      </c>
      <c r="S3059" s="25">
        <f t="shared" si="292"/>
        <v>0</v>
      </c>
      <c r="W3059">
        <f>IF(AND(P3059&gt;='World Hubbert'!$N$9,P3058&lt;'World Hubbert'!$N$9),'Data 1'!M3059,0)</f>
        <v>0</v>
      </c>
      <c r="X3059">
        <f>IF(AND(P3059&gt;='World Hubbert'!$P$9,P3058&lt;'World Hubbert'!$P$9),'Data 1'!M3059,0)</f>
        <v>0</v>
      </c>
    </row>
    <row r="3060" spans="13:24">
      <c r="M3060">
        <f t="shared" si="290"/>
        <v>3057</v>
      </c>
      <c r="N3060">
        <f>MAX('World Hubbert'!$N$17*(1-(M3060/'World Hubbert'!$N$18))*M3060,0)</f>
        <v>0</v>
      </c>
      <c r="O3060">
        <f t="shared" si="294"/>
        <v>0</v>
      </c>
      <c r="P3060">
        <f t="shared" si="295"/>
        <v>2100.9710439404557</v>
      </c>
      <c r="Q3060">
        <f t="shared" si="293"/>
        <v>2100</v>
      </c>
      <c r="R3060" s="25">
        <f t="shared" si="291"/>
        <v>0</v>
      </c>
      <c r="S3060" s="25">
        <f t="shared" si="292"/>
        <v>0</v>
      </c>
      <c r="W3060">
        <f>IF(AND(P3060&gt;='World Hubbert'!$N$9,P3059&lt;'World Hubbert'!$N$9),'Data 1'!M3060,0)</f>
        <v>0</v>
      </c>
      <c r="X3060">
        <f>IF(AND(P3060&gt;='World Hubbert'!$P$9,P3059&lt;'World Hubbert'!$P$9),'Data 1'!M3060,0)</f>
        <v>0</v>
      </c>
    </row>
    <row r="3061" spans="13:24">
      <c r="M3061">
        <f t="shared" si="290"/>
        <v>3058</v>
      </c>
      <c r="N3061">
        <f>MAX('World Hubbert'!$N$17*(1-(M3061/'World Hubbert'!$N$18))*M3061,0)</f>
        <v>0</v>
      </c>
      <c r="O3061">
        <f t="shared" si="294"/>
        <v>0</v>
      </c>
      <c r="P3061">
        <f t="shared" si="295"/>
        <v>2100.9710439404557</v>
      </c>
      <c r="Q3061">
        <f t="shared" si="293"/>
        <v>2100</v>
      </c>
      <c r="R3061" s="25">
        <f t="shared" si="291"/>
        <v>0</v>
      </c>
      <c r="S3061" s="25">
        <f t="shared" si="292"/>
        <v>0</v>
      </c>
      <c r="W3061">
        <f>IF(AND(P3061&gt;='World Hubbert'!$N$9,P3060&lt;'World Hubbert'!$N$9),'Data 1'!M3061,0)</f>
        <v>0</v>
      </c>
      <c r="X3061">
        <f>IF(AND(P3061&gt;='World Hubbert'!$P$9,P3060&lt;'World Hubbert'!$P$9),'Data 1'!M3061,0)</f>
        <v>0</v>
      </c>
    </row>
    <row r="3062" spans="13:24">
      <c r="M3062">
        <f t="shared" si="290"/>
        <v>3059</v>
      </c>
      <c r="N3062">
        <f>MAX('World Hubbert'!$N$17*(1-(M3062/'World Hubbert'!$N$18))*M3062,0)</f>
        <v>0</v>
      </c>
      <c r="O3062">
        <f t="shared" si="294"/>
        <v>0</v>
      </c>
      <c r="P3062">
        <f t="shared" si="295"/>
        <v>2100.9710439404557</v>
      </c>
      <c r="Q3062">
        <f t="shared" si="293"/>
        <v>2100</v>
      </c>
      <c r="R3062" s="25">
        <f t="shared" si="291"/>
        <v>0</v>
      </c>
      <c r="S3062" s="25">
        <f t="shared" si="292"/>
        <v>0</v>
      </c>
      <c r="W3062">
        <f>IF(AND(P3062&gt;='World Hubbert'!$N$9,P3061&lt;'World Hubbert'!$N$9),'Data 1'!M3062,0)</f>
        <v>0</v>
      </c>
      <c r="X3062">
        <f>IF(AND(P3062&gt;='World Hubbert'!$P$9,P3061&lt;'World Hubbert'!$P$9),'Data 1'!M3062,0)</f>
        <v>0</v>
      </c>
    </row>
    <row r="3063" spans="13:24">
      <c r="M3063">
        <f t="shared" ref="M3063:M3114" si="296">M3062+1</f>
        <v>3060</v>
      </c>
      <c r="N3063">
        <f>MAX('World Hubbert'!$N$17*(1-(M3063/'World Hubbert'!$N$18))*M3063,0)</f>
        <v>0</v>
      </c>
      <c r="O3063">
        <f t="shared" si="294"/>
        <v>0</v>
      </c>
      <c r="P3063">
        <f t="shared" si="295"/>
        <v>2100.9710439404557</v>
      </c>
      <c r="Q3063">
        <f t="shared" si="293"/>
        <v>2100</v>
      </c>
      <c r="R3063" s="25">
        <f t="shared" ref="R3063:R3114" si="297">IF(N3063&gt;0,N3063*1000,0)</f>
        <v>0</v>
      </c>
      <c r="S3063" s="25">
        <f t="shared" ref="S3063:S3114" si="298">IF(R3063=$T$6,Q3063,0)</f>
        <v>0</v>
      </c>
      <c r="W3063">
        <f>IF(AND(P3063&gt;='World Hubbert'!$N$9,P3062&lt;'World Hubbert'!$N$9),'Data 1'!M3063,0)</f>
        <v>0</v>
      </c>
      <c r="X3063">
        <f>IF(AND(P3063&gt;='World Hubbert'!$P$9,P3062&lt;'World Hubbert'!$P$9),'Data 1'!M3063,0)</f>
        <v>0</v>
      </c>
    </row>
    <row r="3064" spans="13:24">
      <c r="M3064">
        <f t="shared" si="296"/>
        <v>3061</v>
      </c>
      <c r="N3064">
        <f>MAX('World Hubbert'!$N$17*(1-(M3064/'World Hubbert'!$N$18))*M3064,0)</f>
        <v>0</v>
      </c>
      <c r="O3064">
        <f t="shared" si="294"/>
        <v>0</v>
      </c>
      <c r="P3064">
        <f t="shared" si="295"/>
        <v>2100.9710439404557</v>
      </c>
      <c r="Q3064">
        <f t="shared" si="293"/>
        <v>2100</v>
      </c>
      <c r="R3064" s="25">
        <f t="shared" si="297"/>
        <v>0</v>
      </c>
      <c r="S3064" s="25">
        <f t="shared" si="298"/>
        <v>0</v>
      </c>
      <c r="W3064">
        <f>IF(AND(P3064&gt;='World Hubbert'!$N$9,P3063&lt;'World Hubbert'!$N$9),'Data 1'!M3064,0)</f>
        <v>0</v>
      </c>
      <c r="X3064">
        <f>IF(AND(P3064&gt;='World Hubbert'!$P$9,P3063&lt;'World Hubbert'!$P$9),'Data 1'!M3064,0)</f>
        <v>0</v>
      </c>
    </row>
    <row r="3065" spans="13:24">
      <c r="M3065">
        <f t="shared" si="296"/>
        <v>3062</v>
      </c>
      <c r="N3065">
        <f>MAX('World Hubbert'!$N$17*(1-(M3065/'World Hubbert'!$N$18))*M3065,0)</f>
        <v>0</v>
      </c>
      <c r="O3065">
        <f t="shared" si="294"/>
        <v>0</v>
      </c>
      <c r="P3065">
        <f t="shared" si="295"/>
        <v>2100.9710439404557</v>
      </c>
      <c r="Q3065">
        <f t="shared" si="293"/>
        <v>2100</v>
      </c>
      <c r="R3065" s="25">
        <f t="shared" si="297"/>
        <v>0</v>
      </c>
      <c r="S3065" s="25">
        <f t="shared" si="298"/>
        <v>0</v>
      </c>
      <c r="W3065">
        <f>IF(AND(P3065&gt;='World Hubbert'!$N$9,P3064&lt;'World Hubbert'!$N$9),'Data 1'!M3065,0)</f>
        <v>0</v>
      </c>
      <c r="X3065">
        <f>IF(AND(P3065&gt;='World Hubbert'!$P$9,P3064&lt;'World Hubbert'!$P$9),'Data 1'!M3065,0)</f>
        <v>0</v>
      </c>
    </row>
    <row r="3066" spans="13:24">
      <c r="M3066">
        <f t="shared" si="296"/>
        <v>3063</v>
      </c>
      <c r="N3066">
        <f>MAX('World Hubbert'!$N$17*(1-(M3066/'World Hubbert'!$N$18))*M3066,0)</f>
        <v>0</v>
      </c>
      <c r="O3066">
        <f t="shared" si="294"/>
        <v>0</v>
      </c>
      <c r="P3066">
        <f t="shared" si="295"/>
        <v>2100.9710439404557</v>
      </c>
      <c r="Q3066">
        <f t="shared" si="293"/>
        <v>2100</v>
      </c>
      <c r="R3066" s="25">
        <f t="shared" si="297"/>
        <v>0</v>
      </c>
      <c r="S3066" s="25">
        <f t="shared" si="298"/>
        <v>0</v>
      </c>
      <c r="W3066">
        <f>IF(AND(P3066&gt;='World Hubbert'!$N$9,P3065&lt;'World Hubbert'!$N$9),'Data 1'!M3066,0)</f>
        <v>0</v>
      </c>
      <c r="X3066">
        <f>IF(AND(P3066&gt;='World Hubbert'!$P$9,P3065&lt;'World Hubbert'!$P$9),'Data 1'!M3066,0)</f>
        <v>0</v>
      </c>
    </row>
    <row r="3067" spans="13:24">
      <c r="M3067">
        <f t="shared" si="296"/>
        <v>3064</v>
      </c>
      <c r="N3067">
        <f>MAX('World Hubbert'!$N$17*(1-(M3067/'World Hubbert'!$N$18))*M3067,0)</f>
        <v>0</v>
      </c>
      <c r="O3067">
        <f t="shared" si="294"/>
        <v>0</v>
      </c>
      <c r="P3067">
        <f t="shared" si="295"/>
        <v>2100.9710439404557</v>
      </c>
      <c r="Q3067">
        <f t="shared" si="293"/>
        <v>2100</v>
      </c>
      <c r="R3067" s="25">
        <f t="shared" si="297"/>
        <v>0</v>
      </c>
      <c r="S3067" s="25">
        <f t="shared" si="298"/>
        <v>0</v>
      </c>
      <c r="W3067">
        <f>IF(AND(P3067&gt;='World Hubbert'!$N$9,P3066&lt;'World Hubbert'!$N$9),'Data 1'!M3067,0)</f>
        <v>0</v>
      </c>
      <c r="X3067">
        <f>IF(AND(P3067&gt;='World Hubbert'!$P$9,P3066&lt;'World Hubbert'!$P$9),'Data 1'!M3067,0)</f>
        <v>0</v>
      </c>
    </row>
    <row r="3068" spans="13:24">
      <c r="M3068">
        <f t="shared" si="296"/>
        <v>3065</v>
      </c>
      <c r="N3068">
        <f>MAX('World Hubbert'!$N$17*(1-(M3068/'World Hubbert'!$N$18))*M3068,0)</f>
        <v>0</v>
      </c>
      <c r="O3068">
        <f t="shared" si="294"/>
        <v>0</v>
      </c>
      <c r="P3068">
        <f t="shared" si="295"/>
        <v>2100.9710439404557</v>
      </c>
      <c r="Q3068">
        <f t="shared" si="293"/>
        <v>2100</v>
      </c>
      <c r="R3068" s="25">
        <f t="shared" si="297"/>
        <v>0</v>
      </c>
      <c r="S3068" s="25">
        <f t="shared" si="298"/>
        <v>0</v>
      </c>
      <c r="W3068">
        <f>IF(AND(P3068&gt;='World Hubbert'!$N$9,P3067&lt;'World Hubbert'!$N$9),'Data 1'!M3068,0)</f>
        <v>0</v>
      </c>
      <c r="X3068">
        <f>IF(AND(P3068&gt;='World Hubbert'!$P$9,P3067&lt;'World Hubbert'!$P$9),'Data 1'!M3068,0)</f>
        <v>0</v>
      </c>
    </row>
    <row r="3069" spans="13:24">
      <c r="M3069">
        <f t="shared" si="296"/>
        <v>3066</v>
      </c>
      <c r="N3069">
        <f>MAX('World Hubbert'!$N$17*(1-(M3069/'World Hubbert'!$N$18))*M3069,0)</f>
        <v>0</v>
      </c>
      <c r="O3069">
        <f t="shared" si="294"/>
        <v>0</v>
      </c>
      <c r="P3069">
        <f t="shared" si="295"/>
        <v>2100.9710439404557</v>
      </c>
      <c r="Q3069">
        <f t="shared" si="293"/>
        <v>2100</v>
      </c>
      <c r="R3069" s="25">
        <f t="shared" si="297"/>
        <v>0</v>
      </c>
      <c r="S3069" s="25">
        <f t="shared" si="298"/>
        <v>0</v>
      </c>
      <c r="W3069">
        <f>IF(AND(P3069&gt;='World Hubbert'!$N$9,P3068&lt;'World Hubbert'!$N$9),'Data 1'!M3069,0)</f>
        <v>0</v>
      </c>
      <c r="X3069">
        <f>IF(AND(P3069&gt;='World Hubbert'!$P$9,P3068&lt;'World Hubbert'!$P$9),'Data 1'!M3069,0)</f>
        <v>0</v>
      </c>
    </row>
    <row r="3070" spans="13:24">
      <c r="M3070">
        <f t="shared" si="296"/>
        <v>3067</v>
      </c>
      <c r="N3070">
        <f>MAX('World Hubbert'!$N$17*(1-(M3070/'World Hubbert'!$N$18))*M3070,0)</f>
        <v>0</v>
      </c>
      <c r="O3070">
        <f t="shared" si="294"/>
        <v>0</v>
      </c>
      <c r="P3070">
        <f t="shared" si="295"/>
        <v>2100.9710439404557</v>
      </c>
      <c r="Q3070">
        <f t="shared" si="293"/>
        <v>2100</v>
      </c>
      <c r="R3070" s="25">
        <f t="shared" si="297"/>
        <v>0</v>
      </c>
      <c r="S3070" s="25">
        <f t="shared" si="298"/>
        <v>0</v>
      </c>
      <c r="W3070">
        <f>IF(AND(P3070&gt;='World Hubbert'!$N$9,P3069&lt;'World Hubbert'!$N$9),'Data 1'!M3070,0)</f>
        <v>0</v>
      </c>
      <c r="X3070">
        <f>IF(AND(P3070&gt;='World Hubbert'!$P$9,P3069&lt;'World Hubbert'!$P$9),'Data 1'!M3070,0)</f>
        <v>0</v>
      </c>
    </row>
    <row r="3071" spans="13:24">
      <c r="M3071">
        <f t="shared" si="296"/>
        <v>3068</v>
      </c>
      <c r="N3071">
        <f>MAX('World Hubbert'!$N$17*(1-(M3071/'World Hubbert'!$N$18))*M3071,0)</f>
        <v>0</v>
      </c>
      <c r="O3071">
        <f t="shared" si="294"/>
        <v>0</v>
      </c>
      <c r="P3071">
        <f t="shared" si="295"/>
        <v>2100.9710439404557</v>
      </c>
      <c r="Q3071">
        <f t="shared" si="293"/>
        <v>2100</v>
      </c>
      <c r="R3071" s="25">
        <f t="shared" si="297"/>
        <v>0</v>
      </c>
      <c r="S3071" s="25">
        <f t="shared" si="298"/>
        <v>0</v>
      </c>
      <c r="W3071">
        <f>IF(AND(P3071&gt;='World Hubbert'!$N$9,P3070&lt;'World Hubbert'!$N$9),'Data 1'!M3071,0)</f>
        <v>0</v>
      </c>
      <c r="X3071">
        <f>IF(AND(P3071&gt;='World Hubbert'!$P$9,P3070&lt;'World Hubbert'!$P$9),'Data 1'!M3071,0)</f>
        <v>0</v>
      </c>
    </row>
    <row r="3072" spans="13:24">
      <c r="M3072">
        <f t="shared" si="296"/>
        <v>3069</v>
      </c>
      <c r="N3072">
        <f>MAX('World Hubbert'!$N$17*(1-(M3072/'World Hubbert'!$N$18))*M3072,0)</f>
        <v>0</v>
      </c>
      <c r="O3072">
        <f t="shared" si="294"/>
        <v>0</v>
      </c>
      <c r="P3072">
        <f t="shared" si="295"/>
        <v>2100.9710439404557</v>
      </c>
      <c r="Q3072">
        <f t="shared" si="293"/>
        <v>2100</v>
      </c>
      <c r="R3072" s="25">
        <f t="shared" si="297"/>
        <v>0</v>
      </c>
      <c r="S3072" s="25">
        <f t="shared" si="298"/>
        <v>0</v>
      </c>
      <c r="W3072">
        <f>IF(AND(P3072&gt;='World Hubbert'!$N$9,P3071&lt;'World Hubbert'!$N$9),'Data 1'!M3072,0)</f>
        <v>0</v>
      </c>
      <c r="X3072">
        <f>IF(AND(P3072&gt;='World Hubbert'!$P$9,P3071&lt;'World Hubbert'!$P$9),'Data 1'!M3072,0)</f>
        <v>0</v>
      </c>
    </row>
    <row r="3073" spans="13:24">
      <c r="M3073">
        <f t="shared" si="296"/>
        <v>3070</v>
      </c>
      <c r="N3073">
        <f>MAX('World Hubbert'!$N$17*(1-(M3073/'World Hubbert'!$N$18))*M3073,0)</f>
        <v>0</v>
      </c>
      <c r="O3073">
        <f t="shared" si="294"/>
        <v>0</v>
      </c>
      <c r="P3073">
        <f t="shared" si="295"/>
        <v>2100.9710439404557</v>
      </c>
      <c r="Q3073">
        <f t="shared" si="293"/>
        <v>2100</v>
      </c>
      <c r="R3073" s="25">
        <f t="shared" si="297"/>
        <v>0</v>
      </c>
      <c r="S3073" s="25">
        <f t="shared" si="298"/>
        <v>0</v>
      </c>
      <c r="W3073">
        <f>IF(AND(P3073&gt;='World Hubbert'!$N$9,P3072&lt;'World Hubbert'!$N$9),'Data 1'!M3073,0)</f>
        <v>0</v>
      </c>
      <c r="X3073">
        <f>IF(AND(P3073&gt;='World Hubbert'!$P$9,P3072&lt;'World Hubbert'!$P$9),'Data 1'!M3073,0)</f>
        <v>0</v>
      </c>
    </row>
    <row r="3074" spans="13:24">
      <c r="M3074">
        <f t="shared" si="296"/>
        <v>3071</v>
      </c>
      <c r="N3074">
        <f>MAX('World Hubbert'!$N$17*(1-(M3074/'World Hubbert'!$N$18))*M3074,0)</f>
        <v>0</v>
      </c>
      <c r="O3074">
        <f t="shared" si="294"/>
        <v>0</v>
      </c>
      <c r="P3074">
        <f t="shared" si="295"/>
        <v>2100.9710439404557</v>
      </c>
      <c r="Q3074">
        <f t="shared" si="293"/>
        <v>2100</v>
      </c>
      <c r="R3074" s="25">
        <f t="shared" si="297"/>
        <v>0</v>
      </c>
      <c r="S3074" s="25">
        <f t="shared" si="298"/>
        <v>0</v>
      </c>
      <c r="W3074">
        <f>IF(AND(P3074&gt;='World Hubbert'!$N$9,P3073&lt;'World Hubbert'!$N$9),'Data 1'!M3074,0)</f>
        <v>0</v>
      </c>
      <c r="X3074">
        <f>IF(AND(P3074&gt;='World Hubbert'!$P$9,P3073&lt;'World Hubbert'!$P$9),'Data 1'!M3074,0)</f>
        <v>0</v>
      </c>
    </row>
    <row r="3075" spans="13:24">
      <c r="M3075">
        <f t="shared" si="296"/>
        <v>3072</v>
      </c>
      <c r="N3075">
        <f>MAX('World Hubbert'!$N$17*(1-(M3075/'World Hubbert'!$N$18))*M3075,0)</f>
        <v>0</v>
      </c>
      <c r="O3075">
        <f t="shared" si="294"/>
        <v>0</v>
      </c>
      <c r="P3075">
        <f t="shared" si="295"/>
        <v>2100.9710439404557</v>
      </c>
      <c r="Q3075">
        <f t="shared" si="293"/>
        <v>2100</v>
      </c>
      <c r="R3075" s="25">
        <f t="shared" si="297"/>
        <v>0</v>
      </c>
      <c r="S3075" s="25">
        <f t="shared" si="298"/>
        <v>0</v>
      </c>
      <c r="W3075">
        <f>IF(AND(P3075&gt;='World Hubbert'!$N$9,P3074&lt;'World Hubbert'!$N$9),'Data 1'!M3075,0)</f>
        <v>0</v>
      </c>
      <c r="X3075">
        <f>IF(AND(P3075&gt;='World Hubbert'!$P$9,P3074&lt;'World Hubbert'!$P$9),'Data 1'!M3075,0)</f>
        <v>0</v>
      </c>
    </row>
    <row r="3076" spans="13:24">
      <c r="M3076">
        <f t="shared" si="296"/>
        <v>3073</v>
      </c>
      <c r="N3076">
        <f>MAX('World Hubbert'!$N$17*(1-(M3076/'World Hubbert'!$N$18))*M3076,0)</f>
        <v>0</v>
      </c>
      <c r="O3076">
        <f t="shared" si="294"/>
        <v>0</v>
      </c>
      <c r="P3076">
        <f t="shared" si="295"/>
        <v>2100.9710439404557</v>
      </c>
      <c r="Q3076">
        <f t="shared" si="293"/>
        <v>2100</v>
      </c>
      <c r="R3076" s="25">
        <f t="shared" si="297"/>
        <v>0</v>
      </c>
      <c r="S3076" s="25">
        <f t="shared" si="298"/>
        <v>0</v>
      </c>
      <c r="W3076">
        <f>IF(AND(P3076&gt;='World Hubbert'!$N$9,P3075&lt;'World Hubbert'!$N$9),'Data 1'!M3076,0)</f>
        <v>0</v>
      </c>
      <c r="X3076">
        <f>IF(AND(P3076&gt;='World Hubbert'!$P$9,P3075&lt;'World Hubbert'!$P$9),'Data 1'!M3076,0)</f>
        <v>0</v>
      </c>
    </row>
    <row r="3077" spans="13:24">
      <c r="M3077">
        <f t="shared" si="296"/>
        <v>3074</v>
      </c>
      <c r="N3077">
        <f>MAX('World Hubbert'!$N$17*(1-(M3077/'World Hubbert'!$N$18))*M3077,0)</f>
        <v>0</v>
      </c>
      <c r="O3077">
        <f t="shared" si="294"/>
        <v>0</v>
      </c>
      <c r="P3077">
        <f t="shared" si="295"/>
        <v>2100.9710439404557</v>
      </c>
      <c r="Q3077">
        <f t="shared" ref="Q3077:Q3114" si="299">INT(P3077)</f>
        <v>2100</v>
      </c>
      <c r="R3077" s="25">
        <f t="shared" si="297"/>
        <v>0</v>
      </c>
      <c r="S3077" s="25">
        <f t="shared" si="298"/>
        <v>0</v>
      </c>
      <c r="W3077">
        <f>IF(AND(P3077&gt;='World Hubbert'!$N$9,P3076&lt;'World Hubbert'!$N$9),'Data 1'!M3077,0)</f>
        <v>0</v>
      </c>
      <c r="X3077">
        <f>IF(AND(P3077&gt;='World Hubbert'!$P$9,P3076&lt;'World Hubbert'!$P$9),'Data 1'!M3077,0)</f>
        <v>0</v>
      </c>
    </row>
    <row r="3078" spans="13:24">
      <c r="M3078">
        <f t="shared" si="296"/>
        <v>3075</v>
      </c>
      <c r="N3078">
        <f>MAX('World Hubbert'!$N$17*(1-(M3078/'World Hubbert'!$N$18))*M3078,0)</f>
        <v>0</v>
      </c>
      <c r="O3078">
        <f t="shared" si="294"/>
        <v>0</v>
      </c>
      <c r="P3078">
        <f t="shared" si="295"/>
        <v>2100.9710439404557</v>
      </c>
      <c r="Q3078">
        <f t="shared" si="299"/>
        <v>2100</v>
      </c>
      <c r="R3078" s="25">
        <f t="shared" si="297"/>
        <v>0</v>
      </c>
      <c r="S3078" s="25">
        <f t="shared" si="298"/>
        <v>0</v>
      </c>
      <c r="W3078">
        <f>IF(AND(P3078&gt;='World Hubbert'!$N$9,P3077&lt;'World Hubbert'!$N$9),'Data 1'!M3078,0)</f>
        <v>0</v>
      </c>
      <c r="X3078">
        <f>IF(AND(P3078&gt;='World Hubbert'!$P$9,P3077&lt;'World Hubbert'!$P$9),'Data 1'!M3078,0)</f>
        <v>0</v>
      </c>
    </row>
    <row r="3079" spans="13:24">
      <c r="M3079">
        <f t="shared" si="296"/>
        <v>3076</v>
      </c>
      <c r="N3079">
        <f>MAX('World Hubbert'!$N$17*(1-(M3079/'World Hubbert'!$N$18))*M3079,0)</f>
        <v>0</v>
      </c>
      <c r="O3079">
        <f t="shared" si="294"/>
        <v>0</v>
      </c>
      <c r="P3079">
        <f t="shared" si="295"/>
        <v>2100.9710439404557</v>
      </c>
      <c r="Q3079">
        <f t="shared" si="299"/>
        <v>2100</v>
      </c>
      <c r="R3079" s="25">
        <f t="shared" si="297"/>
        <v>0</v>
      </c>
      <c r="S3079" s="25">
        <f t="shared" si="298"/>
        <v>0</v>
      </c>
      <c r="W3079">
        <f>IF(AND(P3079&gt;='World Hubbert'!$N$9,P3078&lt;'World Hubbert'!$N$9),'Data 1'!M3079,0)</f>
        <v>0</v>
      </c>
      <c r="X3079">
        <f>IF(AND(P3079&gt;='World Hubbert'!$P$9,P3078&lt;'World Hubbert'!$P$9),'Data 1'!M3079,0)</f>
        <v>0</v>
      </c>
    </row>
    <row r="3080" spans="13:24">
      <c r="M3080">
        <f t="shared" si="296"/>
        <v>3077</v>
      </c>
      <c r="N3080">
        <f>MAX('World Hubbert'!$N$17*(1-(M3080/'World Hubbert'!$N$18))*M3080,0)</f>
        <v>0</v>
      </c>
      <c r="O3080">
        <f t="shared" si="294"/>
        <v>0</v>
      </c>
      <c r="P3080">
        <f t="shared" si="295"/>
        <v>2100.9710439404557</v>
      </c>
      <c r="Q3080">
        <f t="shared" si="299"/>
        <v>2100</v>
      </c>
      <c r="R3080" s="25">
        <f t="shared" si="297"/>
        <v>0</v>
      </c>
      <c r="S3080" s="25">
        <f t="shared" si="298"/>
        <v>0</v>
      </c>
      <c r="W3080">
        <f>IF(AND(P3080&gt;='World Hubbert'!$N$9,P3079&lt;'World Hubbert'!$N$9),'Data 1'!M3080,0)</f>
        <v>0</v>
      </c>
      <c r="X3080">
        <f>IF(AND(P3080&gt;='World Hubbert'!$P$9,P3079&lt;'World Hubbert'!$P$9),'Data 1'!M3080,0)</f>
        <v>0</v>
      </c>
    </row>
    <row r="3081" spans="13:24">
      <c r="M3081">
        <f t="shared" si="296"/>
        <v>3078</v>
      </c>
      <c r="N3081">
        <f>MAX('World Hubbert'!$N$17*(1-(M3081/'World Hubbert'!$N$18))*M3081,0)</f>
        <v>0</v>
      </c>
      <c r="O3081">
        <f t="shared" si="294"/>
        <v>0</v>
      </c>
      <c r="P3081">
        <f t="shared" si="295"/>
        <v>2100.9710439404557</v>
      </c>
      <c r="Q3081">
        <f t="shared" si="299"/>
        <v>2100</v>
      </c>
      <c r="R3081" s="25">
        <f t="shared" si="297"/>
        <v>0</v>
      </c>
      <c r="S3081" s="25">
        <f t="shared" si="298"/>
        <v>0</v>
      </c>
      <c r="W3081">
        <f>IF(AND(P3081&gt;='World Hubbert'!$N$9,P3080&lt;'World Hubbert'!$N$9),'Data 1'!M3081,0)</f>
        <v>0</v>
      </c>
      <c r="X3081">
        <f>IF(AND(P3081&gt;='World Hubbert'!$P$9,P3080&lt;'World Hubbert'!$P$9),'Data 1'!M3081,0)</f>
        <v>0</v>
      </c>
    </row>
    <row r="3082" spans="13:24">
      <c r="M3082">
        <f t="shared" si="296"/>
        <v>3079</v>
      </c>
      <c r="N3082">
        <f>MAX('World Hubbert'!$N$17*(1-(M3082/'World Hubbert'!$N$18))*M3082,0)</f>
        <v>0</v>
      </c>
      <c r="O3082">
        <f t="shared" si="294"/>
        <v>0</v>
      </c>
      <c r="P3082">
        <f t="shared" si="295"/>
        <v>2100.9710439404557</v>
      </c>
      <c r="Q3082">
        <f t="shared" si="299"/>
        <v>2100</v>
      </c>
      <c r="R3082" s="25">
        <f t="shared" si="297"/>
        <v>0</v>
      </c>
      <c r="S3082" s="25">
        <f t="shared" si="298"/>
        <v>0</v>
      </c>
      <c r="W3082">
        <f>IF(AND(P3082&gt;='World Hubbert'!$N$9,P3081&lt;'World Hubbert'!$N$9),'Data 1'!M3082,0)</f>
        <v>0</v>
      </c>
      <c r="X3082">
        <f>IF(AND(P3082&gt;='World Hubbert'!$P$9,P3081&lt;'World Hubbert'!$P$9),'Data 1'!M3082,0)</f>
        <v>0</v>
      </c>
    </row>
    <row r="3083" spans="13:24">
      <c r="M3083">
        <f t="shared" si="296"/>
        <v>3080</v>
      </c>
      <c r="N3083">
        <f>MAX('World Hubbert'!$N$17*(1-(M3083/'World Hubbert'!$N$18))*M3083,0)</f>
        <v>0</v>
      </c>
      <c r="O3083">
        <f t="shared" si="294"/>
        <v>0</v>
      </c>
      <c r="P3083">
        <f t="shared" si="295"/>
        <v>2100.9710439404557</v>
      </c>
      <c r="Q3083">
        <f t="shared" si="299"/>
        <v>2100</v>
      </c>
      <c r="R3083" s="25">
        <f t="shared" si="297"/>
        <v>0</v>
      </c>
      <c r="S3083" s="25">
        <f t="shared" si="298"/>
        <v>0</v>
      </c>
      <c r="W3083">
        <f>IF(AND(P3083&gt;='World Hubbert'!$N$9,P3082&lt;'World Hubbert'!$N$9),'Data 1'!M3083,0)</f>
        <v>0</v>
      </c>
      <c r="X3083">
        <f>IF(AND(P3083&gt;='World Hubbert'!$P$9,P3082&lt;'World Hubbert'!$P$9),'Data 1'!M3083,0)</f>
        <v>0</v>
      </c>
    </row>
    <row r="3084" spans="13:24">
      <c r="M3084">
        <f t="shared" si="296"/>
        <v>3081</v>
      </c>
      <c r="N3084">
        <f>MAX('World Hubbert'!$N$17*(1-(M3084/'World Hubbert'!$N$18))*M3084,0)</f>
        <v>0</v>
      </c>
      <c r="O3084">
        <f t="shared" si="294"/>
        <v>0</v>
      </c>
      <c r="P3084">
        <f t="shared" si="295"/>
        <v>2100.9710439404557</v>
      </c>
      <c r="Q3084">
        <f t="shared" si="299"/>
        <v>2100</v>
      </c>
      <c r="R3084" s="25">
        <f t="shared" si="297"/>
        <v>0</v>
      </c>
      <c r="S3084" s="25">
        <f t="shared" si="298"/>
        <v>0</v>
      </c>
      <c r="W3084">
        <f>IF(AND(P3084&gt;='World Hubbert'!$N$9,P3083&lt;'World Hubbert'!$N$9),'Data 1'!M3084,0)</f>
        <v>0</v>
      </c>
      <c r="X3084">
        <f>IF(AND(P3084&gt;='World Hubbert'!$P$9,P3083&lt;'World Hubbert'!$P$9),'Data 1'!M3084,0)</f>
        <v>0</v>
      </c>
    </row>
    <row r="3085" spans="13:24">
      <c r="M3085">
        <f t="shared" si="296"/>
        <v>3082</v>
      </c>
      <c r="N3085">
        <f>MAX('World Hubbert'!$N$17*(1-(M3085/'World Hubbert'!$N$18))*M3085,0)</f>
        <v>0</v>
      </c>
      <c r="O3085">
        <f t="shared" si="294"/>
        <v>0</v>
      </c>
      <c r="P3085">
        <f t="shared" si="295"/>
        <v>2100.9710439404557</v>
      </c>
      <c r="Q3085">
        <f t="shared" si="299"/>
        <v>2100</v>
      </c>
      <c r="R3085" s="25">
        <f t="shared" si="297"/>
        <v>0</v>
      </c>
      <c r="S3085" s="25">
        <f t="shared" si="298"/>
        <v>0</v>
      </c>
      <c r="W3085">
        <f>IF(AND(P3085&gt;='World Hubbert'!$N$9,P3084&lt;'World Hubbert'!$N$9),'Data 1'!M3085,0)</f>
        <v>0</v>
      </c>
      <c r="X3085">
        <f>IF(AND(P3085&gt;='World Hubbert'!$P$9,P3084&lt;'World Hubbert'!$P$9),'Data 1'!M3085,0)</f>
        <v>0</v>
      </c>
    </row>
    <row r="3086" spans="13:24">
      <c r="M3086">
        <f t="shared" si="296"/>
        <v>3083</v>
      </c>
      <c r="N3086">
        <f>MAX('World Hubbert'!$N$17*(1-(M3086/'World Hubbert'!$N$18))*M3086,0)</f>
        <v>0</v>
      </c>
      <c r="O3086">
        <f t="shared" si="294"/>
        <v>0</v>
      </c>
      <c r="P3086">
        <f t="shared" si="295"/>
        <v>2100.9710439404557</v>
      </c>
      <c r="Q3086">
        <f t="shared" si="299"/>
        <v>2100</v>
      </c>
      <c r="R3086" s="25">
        <f t="shared" si="297"/>
        <v>0</v>
      </c>
      <c r="S3086" s="25">
        <f t="shared" si="298"/>
        <v>0</v>
      </c>
      <c r="W3086">
        <f>IF(AND(P3086&gt;='World Hubbert'!$N$9,P3085&lt;'World Hubbert'!$N$9),'Data 1'!M3086,0)</f>
        <v>0</v>
      </c>
      <c r="X3086">
        <f>IF(AND(P3086&gt;='World Hubbert'!$P$9,P3085&lt;'World Hubbert'!$P$9),'Data 1'!M3086,0)</f>
        <v>0</v>
      </c>
    </row>
    <row r="3087" spans="13:24">
      <c r="M3087">
        <f t="shared" si="296"/>
        <v>3084</v>
      </c>
      <c r="N3087">
        <f>MAX('World Hubbert'!$N$17*(1-(M3087/'World Hubbert'!$N$18))*M3087,0)</f>
        <v>0</v>
      </c>
      <c r="O3087">
        <f t="shared" si="294"/>
        <v>0</v>
      </c>
      <c r="P3087">
        <f t="shared" si="295"/>
        <v>2100.9710439404557</v>
      </c>
      <c r="Q3087">
        <f t="shared" si="299"/>
        <v>2100</v>
      </c>
      <c r="R3087" s="25">
        <f t="shared" si="297"/>
        <v>0</v>
      </c>
      <c r="S3087" s="25">
        <f t="shared" si="298"/>
        <v>0</v>
      </c>
      <c r="W3087">
        <f>IF(AND(P3087&gt;='World Hubbert'!$N$9,P3086&lt;'World Hubbert'!$N$9),'Data 1'!M3087,0)</f>
        <v>0</v>
      </c>
      <c r="X3087">
        <f>IF(AND(P3087&gt;='World Hubbert'!$P$9,P3086&lt;'World Hubbert'!$P$9),'Data 1'!M3087,0)</f>
        <v>0</v>
      </c>
    </row>
    <row r="3088" spans="13:24">
      <c r="M3088">
        <f t="shared" si="296"/>
        <v>3085</v>
      </c>
      <c r="N3088">
        <f>MAX('World Hubbert'!$N$17*(1-(M3088/'World Hubbert'!$N$18))*M3088,0)</f>
        <v>0</v>
      </c>
      <c r="O3088">
        <f t="shared" si="294"/>
        <v>0</v>
      </c>
      <c r="P3088">
        <f t="shared" si="295"/>
        <v>2100.9710439404557</v>
      </c>
      <c r="Q3088">
        <f t="shared" si="299"/>
        <v>2100</v>
      </c>
      <c r="R3088" s="25">
        <f t="shared" si="297"/>
        <v>0</v>
      </c>
      <c r="S3088" s="25">
        <f t="shared" si="298"/>
        <v>0</v>
      </c>
      <c r="W3088">
        <f>IF(AND(P3088&gt;='World Hubbert'!$N$9,P3087&lt;'World Hubbert'!$N$9),'Data 1'!M3088,0)</f>
        <v>0</v>
      </c>
      <c r="X3088">
        <f>IF(AND(P3088&gt;='World Hubbert'!$P$9,P3087&lt;'World Hubbert'!$P$9),'Data 1'!M3088,0)</f>
        <v>0</v>
      </c>
    </row>
    <row r="3089" spans="13:24">
      <c r="M3089">
        <f t="shared" si="296"/>
        <v>3086</v>
      </c>
      <c r="N3089">
        <f>MAX('World Hubbert'!$N$17*(1-(M3089/'World Hubbert'!$N$18))*M3089,0)</f>
        <v>0</v>
      </c>
      <c r="O3089">
        <f t="shared" si="294"/>
        <v>0</v>
      </c>
      <c r="P3089">
        <f t="shared" si="295"/>
        <v>2100.9710439404557</v>
      </c>
      <c r="Q3089">
        <f t="shared" si="299"/>
        <v>2100</v>
      </c>
      <c r="R3089" s="25">
        <f t="shared" si="297"/>
        <v>0</v>
      </c>
      <c r="S3089" s="25">
        <f t="shared" si="298"/>
        <v>0</v>
      </c>
      <c r="W3089">
        <f>IF(AND(P3089&gt;='World Hubbert'!$N$9,P3088&lt;'World Hubbert'!$N$9),'Data 1'!M3089,0)</f>
        <v>0</v>
      </c>
      <c r="X3089">
        <f>IF(AND(P3089&gt;='World Hubbert'!$P$9,P3088&lt;'World Hubbert'!$P$9),'Data 1'!M3089,0)</f>
        <v>0</v>
      </c>
    </row>
    <row r="3090" spans="13:24">
      <c r="M3090">
        <f t="shared" si="296"/>
        <v>3087</v>
      </c>
      <c r="N3090">
        <f>MAX('World Hubbert'!$N$17*(1-(M3090/'World Hubbert'!$N$18))*M3090,0)</f>
        <v>0</v>
      </c>
      <c r="O3090">
        <f t="shared" si="294"/>
        <v>0</v>
      </c>
      <c r="P3090">
        <f t="shared" si="295"/>
        <v>2100.9710439404557</v>
      </c>
      <c r="Q3090">
        <f t="shared" si="299"/>
        <v>2100</v>
      </c>
      <c r="R3090" s="25">
        <f t="shared" si="297"/>
        <v>0</v>
      </c>
      <c r="S3090" s="25">
        <f t="shared" si="298"/>
        <v>0</v>
      </c>
      <c r="W3090">
        <f>IF(AND(P3090&gt;='World Hubbert'!$N$9,P3089&lt;'World Hubbert'!$N$9),'Data 1'!M3090,0)</f>
        <v>0</v>
      </c>
      <c r="X3090">
        <f>IF(AND(P3090&gt;='World Hubbert'!$P$9,P3089&lt;'World Hubbert'!$P$9),'Data 1'!M3090,0)</f>
        <v>0</v>
      </c>
    </row>
    <row r="3091" spans="13:24">
      <c r="M3091">
        <f t="shared" si="296"/>
        <v>3088</v>
      </c>
      <c r="N3091">
        <f>MAX('World Hubbert'!$N$17*(1-(M3091/'World Hubbert'!$N$18))*M3091,0)</f>
        <v>0</v>
      </c>
      <c r="O3091">
        <f t="shared" si="294"/>
        <v>0</v>
      </c>
      <c r="P3091">
        <f t="shared" si="295"/>
        <v>2100.9710439404557</v>
      </c>
      <c r="Q3091">
        <f t="shared" si="299"/>
        <v>2100</v>
      </c>
      <c r="R3091" s="25">
        <f t="shared" si="297"/>
        <v>0</v>
      </c>
      <c r="S3091" s="25">
        <f t="shared" si="298"/>
        <v>0</v>
      </c>
      <c r="W3091">
        <f>IF(AND(P3091&gt;='World Hubbert'!$N$9,P3090&lt;'World Hubbert'!$N$9),'Data 1'!M3091,0)</f>
        <v>0</v>
      </c>
      <c r="X3091">
        <f>IF(AND(P3091&gt;='World Hubbert'!$P$9,P3090&lt;'World Hubbert'!$P$9),'Data 1'!M3091,0)</f>
        <v>0</v>
      </c>
    </row>
    <row r="3092" spans="13:24">
      <c r="M3092">
        <f t="shared" si="296"/>
        <v>3089</v>
      </c>
      <c r="N3092">
        <f>MAX('World Hubbert'!$N$17*(1-(M3092/'World Hubbert'!$N$18))*M3092,0)</f>
        <v>0</v>
      </c>
      <c r="O3092">
        <f t="shared" si="294"/>
        <v>0</v>
      </c>
      <c r="P3092">
        <f t="shared" si="295"/>
        <v>2100.9710439404557</v>
      </c>
      <c r="Q3092">
        <f t="shared" si="299"/>
        <v>2100</v>
      </c>
      <c r="R3092" s="25">
        <f t="shared" si="297"/>
        <v>0</v>
      </c>
      <c r="S3092" s="25">
        <f t="shared" si="298"/>
        <v>0</v>
      </c>
      <c r="W3092">
        <f>IF(AND(P3092&gt;='World Hubbert'!$N$9,P3091&lt;'World Hubbert'!$N$9),'Data 1'!M3092,0)</f>
        <v>0</v>
      </c>
      <c r="X3092">
        <f>IF(AND(P3092&gt;='World Hubbert'!$P$9,P3091&lt;'World Hubbert'!$P$9),'Data 1'!M3092,0)</f>
        <v>0</v>
      </c>
    </row>
    <row r="3093" spans="13:24">
      <c r="M3093">
        <f t="shared" si="296"/>
        <v>3090</v>
      </c>
      <c r="N3093">
        <f>MAX('World Hubbert'!$N$17*(1-(M3093/'World Hubbert'!$N$18))*M3093,0)</f>
        <v>0</v>
      </c>
      <c r="O3093">
        <f t="shared" ref="O3093:O3114" si="300">IF(N3093&gt;0,1/N3093,0)</f>
        <v>0</v>
      </c>
      <c r="P3093">
        <f t="shared" ref="P3093:P3114" si="301">P3092+O3093</f>
        <v>2100.9710439404557</v>
      </c>
      <c r="Q3093">
        <f t="shared" si="299"/>
        <v>2100</v>
      </c>
      <c r="R3093" s="25">
        <f t="shared" si="297"/>
        <v>0</v>
      </c>
      <c r="S3093" s="25">
        <f t="shared" si="298"/>
        <v>0</v>
      </c>
      <c r="W3093">
        <f>IF(AND(P3093&gt;='World Hubbert'!$N$9,P3092&lt;'World Hubbert'!$N$9),'Data 1'!M3093,0)</f>
        <v>0</v>
      </c>
      <c r="X3093">
        <f>IF(AND(P3093&gt;='World Hubbert'!$P$9,P3092&lt;'World Hubbert'!$P$9),'Data 1'!M3093,0)</f>
        <v>0</v>
      </c>
    </row>
    <row r="3094" spans="13:24">
      <c r="M3094">
        <f t="shared" si="296"/>
        <v>3091</v>
      </c>
      <c r="N3094">
        <f>MAX('World Hubbert'!$N$17*(1-(M3094/'World Hubbert'!$N$18))*M3094,0)</f>
        <v>0</v>
      </c>
      <c r="O3094">
        <f t="shared" si="300"/>
        <v>0</v>
      </c>
      <c r="P3094">
        <f t="shared" si="301"/>
        <v>2100.9710439404557</v>
      </c>
      <c r="Q3094">
        <f t="shared" si="299"/>
        <v>2100</v>
      </c>
      <c r="R3094" s="25">
        <f t="shared" si="297"/>
        <v>0</v>
      </c>
      <c r="S3094" s="25">
        <f t="shared" si="298"/>
        <v>0</v>
      </c>
      <c r="W3094">
        <f>IF(AND(P3094&gt;='World Hubbert'!$N$9,P3093&lt;'World Hubbert'!$N$9),'Data 1'!M3094,0)</f>
        <v>0</v>
      </c>
      <c r="X3094">
        <f>IF(AND(P3094&gt;='World Hubbert'!$P$9,P3093&lt;'World Hubbert'!$P$9),'Data 1'!M3094,0)</f>
        <v>0</v>
      </c>
    </row>
    <row r="3095" spans="13:24">
      <c r="M3095">
        <f t="shared" si="296"/>
        <v>3092</v>
      </c>
      <c r="N3095">
        <f>MAX('World Hubbert'!$N$17*(1-(M3095/'World Hubbert'!$N$18))*M3095,0)</f>
        <v>0</v>
      </c>
      <c r="O3095">
        <f t="shared" si="300"/>
        <v>0</v>
      </c>
      <c r="P3095">
        <f t="shared" si="301"/>
        <v>2100.9710439404557</v>
      </c>
      <c r="Q3095">
        <f t="shared" si="299"/>
        <v>2100</v>
      </c>
      <c r="R3095" s="25">
        <f t="shared" si="297"/>
        <v>0</v>
      </c>
      <c r="S3095" s="25">
        <f t="shared" si="298"/>
        <v>0</v>
      </c>
      <c r="W3095">
        <f>IF(AND(P3095&gt;='World Hubbert'!$N$9,P3094&lt;'World Hubbert'!$N$9),'Data 1'!M3095,0)</f>
        <v>0</v>
      </c>
      <c r="X3095">
        <f>IF(AND(P3095&gt;='World Hubbert'!$P$9,P3094&lt;'World Hubbert'!$P$9),'Data 1'!M3095,0)</f>
        <v>0</v>
      </c>
    </row>
    <row r="3096" spans="13:24">
      <c r="M3096">
        <f t="shared" si="296"/>
        <v>3093</v>
      </c>
      <c r="N3096">
        <f>MAX('World Hubbert'!$N$17*(1-(M3096/'World Hubbert'!$N$18))*M3096,0)</f>
        <v>0</v>
      </c>
      <c r="O3096">
        <f t="shared" si="300"/>
        <v>0</v>
      </c>
      <c r="P3096">
        <f t="shared" si="301"/>
        <v>2100.9710439404557</v>
      </c>
      <c r="Q3096">
        <f t="shared" si="299"/>
        <v>2100</v>
      </c>
      <c r="R3096" s="25">
        <f t="shared" si="297"/>
        <v>0</v>
      </c>
      <c r="S3096" s="25">
        <f t="shared" si="298"/>
        <v>0</v>
      </c>
      <c r="W3096">
        <f>IF(AND(P3096&gt;='World Hubbert'!$N$9,P3095&lt;'World Hubbert'!$N$9),'Data 1'!M3096,0)</f>
        <v>0</v>
      </c>
      <c r="X3096">
        <f>IF(AND(P3096&gt;='World Hubbert'!$P$9,P3095&lt;'World Hubbert'!$P$9),'Data 1'!M3096,0)</f>
        <v>0</v>
      </c>
    </row>
    <row r="3097" spans="13:24">
      <c r="M3097">
        <f t="shared" si="296"/>
        <v>3094</v>
      </c>
      <c r="N3097">
        <f>MAX('World Hubbert'!$N$17*(1-(M3097/'World Hubbert'!$N$18))*M3097,0)</f>
        <v>0</v>
      </c>
      <c r="O3097">
        <f t="shared" si="300"/>
        <v>0</v>
      </c>
      <c r="P3097">
        <f t="shared" si="301"/>
        <v>2100.9710439404557</v>
      </c>
      <c r="Q3097">
        <f t="shared" si="299"/>
        <v>2100</v>
      </c>
      <c r="R3097" s="25">
        <f t="shared" si="297"/>
        <v>0</v>
      </c>
      <c r="S3097" s="25">
        <f t="shared" si="298"/>
        <v>0</v>
      </c>
      <c r="W3097">
        <f>IF(AND(P3097&gt;='World Hubbert'!$N$9,P3096&lt;'World Hubbert'!$N$9),'Data 1'!M3097,0)</f>
        <v>0</v>
      </c>
      <c r="X3097">
        <f>IF(AND(P3097&gt;='World Hubbert'!$P$9,P3096&lt;'World Hubbert'!$P$9),'Data 1'!M3097,0)</f>
        <v>0</v>
      </c>
    </row>
    <row r="3098" spans="13:24">
      <c r="M3098">
        <f t="shared" si="296"/>
        <v>3095</v>
      </c>
      <c r="N3098">
        <f>MAX('World Hubbert'!$N$17*(1-(M3098/'World Hubbert'!$N$18))*M3098,0)</f>
        <v>0</v>
      </c>
      <c r="O3098">
        <f t="shared" si="300"/>
        <v>0</v>
      </c>
      <c r="P3098">
        <f t="shared" si="301"/>
        <v>2100.9710439404557</v>
      </c>
      <c r="Q3098">
        <f t="shared" si="299"/>
        <v>2100</v>
      </c>
      <c r="R3098" s="25">
        <f t="shared" si="297"/>
        <v>0</v>
      </c>
      <c r="S3098" s="25">
        <f t="shared" si="298"/>
        <v>0</v>
      </c>
      <c r="W3098">
        <f>IF(AND(P3098&gt;='World Hubbert'!$N$9,P3097&lt;'World Hubbert'!$N$9),'Data 1'!M3098,0)</f>
        <v>0</v>
      </c>
      <c r="X3098">
        <f>IF(AND(P3098&gt;='World Hubbert'!$P$9,P3097&lt;'World Hubbert'!$P$9),'Data 1'!M3098,0)</f>
        <v>0</v>
      </c>
    </row>
    <row r="3099" spans="13:24">
      <c r="M3099">
        <f t="shared" si="296"/>
        <v>3096</v>
      </c>
      <c r="N3099">
        <f>MAX('World Hubbert'!$N$17*(1-(M3099/'World Hubbert'!$N$18))*M3099,0)</f>
        <v>0</v>
      </c>
      <c r="O3099">
        <f t="shared" si="300"/>
        <v>0</v>
      </c>
      <c r="P3099">
        <f t="shared" si="301"/>
        <v>2100.9710439404557</v>
      </c>
      <c r="Q3099">
        <f t="shared" si="299"/>
        <v>2100</v>
      </c>
      <c r="R3099" s="25">
        <f t="shared" si="297"/>
        <v>0</v>
      </c>
      <c r="S3099" s="25">
        <f t="shared" si="298"/>
        <v>0</v>
      </c>
      <c r="W3099">
        <f>IF(AND(P3099&gt;='World Hubbert'!$N$9,P3098&lt;'World Hubbert'!$N$9),'Data 1'!M3099,0)</f>
        <v>0</v>
      </c>
      <c r="X3099">
        <f>IF(AND(P3099&gt;='World Hubbert'!$P$9,P3098&lt;'World Hubbert'!$P$9),'Data 1'!M3099,0)</f>
        <v>0</v>
      </c>
    </row>
    <row r="3100" spans="13:24">
      <c r="M3100">
        <f t="shared" si="296"/>
        <v>3097</v>
      </c>
      <c r="N3100">
        <f>MAX('World Hubbert'!$N$17*(1-(M3100/'World Hubbert'!$N$18))*M3100,0)</f>
        <v>0</v>
      </c>
      <c r="O3100">
        <f t="shared" si="300"/>
        <v>0</v>
      </c>
      <c r="P3100">
        <f t="shared" si="301"/>
        <v>2100.9710439404557</v>
      </c>
      <c r="Q3100">
        <f t="shared" si="299"/>
        <v>2100</v>
      </c>
      <c r="R3100" s="25">
        <f t="shared" si="297"/>
        <v>0</v>
      </c>
      <c r="S3100" s="25">
        <f t="shared" si="298"/>
        <v>0</v>
      </c>
      <c r="W3100">
        <f>IF(AND(P3100&gt;='World Hubbert'!$N$9,P3099&lt;'World Hubbert'!$N$9),'Data 1'!M3100,0)</f>
        <v>0</v>
      </c>
      <c r="X3100">
        <f>IF(AND(P3100&gt;='World Hubbert'!$P$9,P3099&lt;'World Hubbert'!$P$9),'Data 1'!M3100,0)</f>
        <v>0</v>
      </c>
    </row>
    <row r="3101" spans="13:24">
      <c r="M3101">
        <f t="shared" si="296"/>
        <v>3098</v>
      </c>
      <c r="N3101">
        <f>MAX('World Hubbert'!$N$17*(1-(M3101/'World Hubbert'!$N$18))*M3101,0)</f>
        <v>0</v>
      </c>
      <c r="O3101">
        <f t="shared" si="300"/>
        <v>0</v>
      </c>
      <c r="P3101">
        <f t="shared" si="301"/>
        <v>2100.9710439404557</v>
      </c>
      <c r="Q3101">
        <f t="shared" si="299"/>
        <v>2100</v>
      </c>
      <c r="R3101" s="25">
        <f t="shared" si="297"/>
        <v>0</v>
      </c>
      <c r="S3101" s="25">
        <f t="shared" si="298"/>
        <v>0</v>
      </c>
      <c r="W3101">
        <f>IF(AND(P3101&gt;='World Hubbert'!$N$9,P3100&lt;'World Hubbert'!$N$9),'Data 1'!M3101,0)</f>
        <v>0</v>
      </c>
      <c r="X3101">
        <f>IF(AND(P3101&gt;='World Hubbert'!$P$9,P3100&lt;'World Hubbert'!$P$9),'Data 1'!M3101,0)</f>
        <v>0</v>
      </c>
    </row>
    <row r="3102" spans="13:24">
      <c r="M3102">
        <f t="shared" si="296"/>
        <v>3099</v>
      </c>
      <c r="N3102">
        <f>MAX('World Hubbert'!$N$17*(1-(M3102/'World Hubbert'!$N$18))*M3102,0)</f>
        <v>0</v>
      </c>
      <c r="O3102">
        <f t="shared" si="300"/>
        <v>0</v>
      </c>
      <c r="P3102">
        <f t="shared" si="301"/>
        <v>2100.9710439404557</v>
      </c>
      <c r="Q3102">
        <f t="shared" si="299"/>
        <v>2100</v>
      </c>
      <c r="R3102" s="25">
        <f t="shared" si="297"/>
        <v>0</v>
      </c>
      <c r="S3102" s="25">
        <f t="shared" si="298"/>
        <v>0</v>
      </c>
      <c r="W3102">
        <f>IF(AND(P3102&gt;='World Hubbert'!$N$9,P3101&lt;'World Hubbert'!$N$9),'Data 1'!M3102,0)</f>
        <v>0</v>
      </c>
      <c r="X3102">
        <f>IF(AND(P3102&gt;='World Hubbert'!$P$9,P3101&lt;'World Hubbert'!$P$9),'Data 1'!M3102,0)</f>
        <v>0</v>
      </c>
    </row>
    <row r="3103" spans="13:24">
      <c r="M3103">
        <f t="shared" si="296"/>
        <v>3100</v>
      </c>
      <c r="N3103">
        <f>MAX('World Hubbert'!$N$17*(1-(M3103/'World Hubbert'!$N$18))*M3103,0)</f>
        <v>0</v>
      </c>
      <c r="O3103">
        <f t="shared" si="300"/>
        <v>0</v>
      </c>
      <c r="P3103">
        <f t="shared" si="301"/>
        <v>2100.9710439404557</v>
      </c>
      <c r="Q3103">
        <f t="shared" si="299"/>
        <v>2100</v>
      </c>
      <c r="R3103" s="25">
        <f t="shared" si="297"/>
        <v>0</v>
      </c>
      <c r="S3103" s="25">
        <f t="shared" si="298"/>
        <v>0</v>
      </c>
      <c r="W3103">
        <f>IF(AND(P3103&gt;='World Hubbert'!$N$9,P3102&lt;'World Hubbert'!$N$9),'Data 1'!M3103,0)</f>
        <v>0</v>
      </c>
      <c r="X3103">
        <f>IF(AND(P3103&gt;='World Hubbert'!$P$9,P3102&lt;'World Hubbert'!$P$9),'Data 1'!M3103,0)</f>
        <v>0</v>
      </c>
    </row>
    <row r="3104" spans="13:24">
      <c r="M3104">
        <f t="shared" si="296"/>
        <v>3101</v>
      </c>
      <c r="N3104">
        <f>MAX('World Hubbert'!$N$17*(1-(M3104/'World Hubbert'!$N$18))*M3104,0)</f>
        <v>0</v>
      </c>
      <c r="O3104">
        <f t="shared" si="300"/>
        <v>0</v>
      </c>
      <c r="P3104">
        <f t="shared" si="301"/>
        <v>2100.9710439404557</v>
      </c>
      <c r="Q3104">
        <f t="shared" si="299"/>
        <v>2100</v>
      </c>
      <c r="R3104" s="25">
        <f t="shared" si="297"/>
        <v>0</v>
      </c>
      <c r="S3104" s="25">
        <f t="shared" si="298"/>
        <v>0</v>
      </c>
      <c r="W3104">
        <f>IF(AND(P3104&gt;='World Hubbert'!$N$9,P3103&lt;'World Hubbert'!$N$9),'Data 1'!M3104,0)</f>
        <v>0</v>
      </c>
      <c r="X3104">
        <f>IF(AND(P3104&gt;='World Hubbert'!$P$9,P3103&lt;'World Hubbert'!$P$9),'Data 1'!M3104,0)</f>
        <v>0</v>
      </c>
    </row>
    <row r="3105" spans="13:24">
      <c r="M3105">
        <f t="shared" si="296"/>
        <v>3102</v>
      </c>
      <c r="N3105">
        <f>MAX('World Hubbert'!$N$17*(1-(M3105/'World Hubbert'!$N$18))*M3105,0)</f>
        <v>0</v>
      </c>
      <c r="O3105">
        <f t="shared" si="300"/>
        <v>0</v>
      </c>
      <c r="P3105">
        <f t="shared" si="301"/>
        <v>2100.9710439404557</v>
      </c>
      <c r="Q3105">
        <f t="shared" si="299"/>
        <v>2100</v>
      </c>
      <c r="R3105" s="25">
        <f t="shared" si="297"/>
        <v>0</v>
      </c>
      <c r="S3105" s="25">
        <f t="shared" si="298"/>
        <v>0</v>
      </c>
      <c r="W3105">
        <f>IF(AND(P3105&gt;='World Hubbert'!$N$9,P3104&lt;'World Hubbert'!$N$9),'Data 1'!M3105,0)</f>
        <v>0</v>
      </c>
      <c r="X3105">
        <f>IF(AND(P3105&gt;='World Hubbert'!$P$9,P3104&lt;'World Hubbert'!$P$9),'Data 1'!M3105,0)</f>
        <v>0</v>
      </c>
    </row>
    <row r="3106" spans="13:24">
      <c r="M3106">
        <f t="shared" si="296"/>
        <v>3103</v>
      </c>
      <c r="N3106">
        <f>MAX('World Hubbert'!$N$17*(1-(M3106/'World Hubbert'!$N$18))*M3106,0)</f>
        <v>0</v>
      </c>
      <c r="O3106">
        <f t="shared" si="300"/>
        <v>0</v>
      </c>
      <c r="P3106">
        <f t="shared" si="301"/>
        <v>2100.9710439404557</v>
      </c>
      <c r="Q3106">
        <f t="shared" si="299"/>
        <v>2100</v>
      </c>
      <c r="R3106" s="25">
        <f t="shared" si="297"/>
        <v>0</v>
      </c>
      <c r="S3106" s="25">
        <f t="shared" si="298"/>
        <v>0</v>
      </c>
      <c r="W3106">
        <f>IF(AND(P3106&gt;='World Hubbert'!$N$9,P3105&lt;'World Hubbert'!$N$9),'Data 1'!M3106,0)</f>
        <v>0</v>
      </c>
      <c r="X3106">
        <f>IF(AND(P3106&gt;='World Hubbert'!$P$9,P3105&lt;'World Hubbert'!$P$9),'Data 1'!M3106,0)</f>
        <v>0</v>
      </c>
    </row>
    <row r="3107" spans="13:24">
      <c r="M3107">
        <f t="shared" si="296"/>
        <v>3104</v>
      </c>
      <c r="N3107">
        <f>MAX('World Hubbert'!$N$17*(1-(M3107/'World Hubbert'!$N$18))*M3107,0)</f>
        <v>0</v>
      </c>
      <c r="O3107">
        <f t="shared" si="300"/>
        <v>0</v>
      </c>
      <c r="P3107">
        <f t="shared" si="301"/>
        <v>2100.9710439404557</v>
      </c>
      <c r="Q3107">
        <f t="shared" si="299"/>
        <v>2100</v>
      </c>
      <c r="R3107" s="25">
        <f t="shared" si="297"/>
        <v>0</v>
      </c>
      <c r="S3107" s="25">
        <f t="shared" si="298"/>
        <v>0</v>
      </c>
      <c r="W3107">
        <f>IF(AND(P3107&gt;='World Hubbert'!$N$9,P3106&lt;'World Hubbert'!$N$9),'Data 1'!M3107,0)</f>
        <v>0</v>
      </c>
      <c r="X3107">
        <f>IF(AND(P3107&gt;='World Hubbert'!$P$9,P3106&lt;'World Hubbert'!$P$9),'Data 1'!M3107,0)</f>
        <v>0</v>
      </c>
    </row>
    <row r="3108" spans="13:24">
      <c r="M3108">
        <f t="shared" si="296"/>
        <v>3105</v>
      </c>
      <c r="N3108">
        <f>MAX('World Hubbert'!$N$17*(1-(M3108/'World Hubbert'!$N$18))*M3108,0)</f>
        <v>0</v>
      </c>
      <c r="O3108">
        <f t="shared" si="300"/>
        <v>0</v>
      </c>
      <c r="P3108">
        <f t="shared" si="301"/>
        <v>2100.9710439404557</v>
      </c>
      <c r="Q3108">
        <f t="shared" si="299"/>
        <v>2100</v>
      </c>
      <c r="R3108" s="25">
        <f t="shared" si="297"/>
        <v>0</v>
      </c>
      <c r="S3108" s="25">
        <f t="shared" si="298"/>
        <v>0</v>
      </c>
      <c r="W3108">
        <f>IF(AND(P3108&gt;='World Hubbert'!$N$9,P3107&lt;'World Hubbert'!$N$9),'Data 1'!M3108,0)</f>
        <v>0</v>
      </c>
      <c r="X3108">
        <f>IF(AND(P3108&gt;='World Hubbert'!$P$9,P3107&lt;'World Hubbert'!$P$9),'Data 1'!M3108,0)</f>
        <v>0</v>
      </c>
    </row>
    <row r="3109" spans="13:24">
      <c r="M3109">
        <f t="shared" si="296"/>
        <v>3106</v>
      </c>
      <c r="N3109">
        <f>MAX('World Hubbert'!$N$17*(1-(M3109/'World Hubbert'!$N$18))*M3109,0)</f>
        <v>0</v>
      </c>
      <c r="O3109">
        <f t="shared" si="300"/>
        <v>0</v>
      </c>
      <c r="P3109">
        <f t="shared" si="301"/>
        <v>2100.9710439404557</v>
      </c>
      <c r="Q3109">
        <f t="shared" si="299"/>
        <v>2100</v>
      </c>
      <c r="R3109" s="25">
        <f t="shared" si="297"/>
        <v>0</v>
      </c>
      <c r="S3109" s="25">
        <f t="shared" si="298"/>
        <v>0</v>
      </c>
      <c r="W3109">
        <f>IF(AND(P3109&gt;='World Hubbert'!$N$9,P3108&lt;'World Hubbert'!$N$9),'Data 1'!M3109,0)</f>
        <v>0</v>
      </c>
      <c r="X3109">
        <f>IF(AND(P3109&gt;='World Hubbert'!$P$9,P3108&lt;'World Hubbert'!$P$9),'Data 1'!M3109,0)</f>
        <v>0</v>
      </c>
    </row>
    <row r="3110" spans="13:24">
      <c r="M3110">
        <f t="shared" si="296"/>
        <v>3107</v>
      </c>
      <c r="N3110">
        <f>MAX('World Hubbert'!$N$17*(1-(M3110/'World Hubbert'!$N$18))*M3110,0)</f>
        <v>0</v>
      </c>
      <c r="O3110">
        <f t="shared" si="300"/>
        <v>0</v>
      </c>
      <c r="P3110">
        <f t="shared" si="301"/>
        <v>2100.9710439404557</v>
      </c>
      <c r="Q3110">
        <f t="shared" si="299"/>
        <v>2100</v>
      </c>
      <c r="R3110" s="25">
        <f t="shared" si="297"/>
        <v>0</v>
      </c>
      <c r="S3110" s="25">
        <f t="shared" si="298"/>
        <v>0</v>
      </c>
      <c r="W3110">
        <f>IF(AND(P3110&gt;='World Hubbert'!$N$9,P3109&lt;'World Hubbert'!$N$9),'Data 1'!M3110,0)</f>
        <v>0</v>
      </c>
      <c r="X3110">
        <f>IF(AND(P3110&gt;='World Hubbert'!$P$9,P3109&lt;'World Hubbert'!$P$9),'Data 1'!M3110,0)</f>
        <v>0</v>
      </c>
    </row>
    <row r="3111" spans="13:24">
      <c r="M3111">
        <f t="shared" si="296"/>
        <v>3108</v>
      </c>
      <c r="N3111">
        <f>MAX('World Hubbert'!$N$17*(1-(M3111/'World Hubbert'!$N$18))*M3111,0)</f>
        <v>0</v>
      </c>
      <c r="O3111">
        <f t="shared" si="300"/>
        <v>0</v>
      </c>
      <c r="P3111">
        <f t="shared" si="301"/>
        <v>2100.9710439404557</v>
      </c>
      <c r="Q3111">
        <f t="shared" si="299"/>
        <v>2100</v>
      </c>
      <c r="R3111" s="25">
        <f t="shared" si="297"/>
        <v>0</v>
      </c>
      <c r="S3111" s="25">
        <f t="shared" si="298"/>
        <v>0</v>
      </c>
      <c r="W3111">
        <f>IF(AND(P3111&gt;='World Hubbert'!$N$9,P3110&lt;'World Hubbert'!$N$9),'Data 1'!M3111,0)</f>
        <v>0</v>
      </c>
      <c r="X3111">
        <f>IF(AND(P3111&gt;='World Hubbert'!$P$9,P3110&lt;'World Hubbert'!$P$9),'Data 1'!M3111,0)</f>
        <v>0</v>
      </c>
    </row>
    <row r="3112" spans="13:24">
      <c r="M3112">
        <f t="shared" si="296"/>
        <v>3109</v>
      </c>
      <c r="N3112">
        <f>MAX('World Hubbert'!$N$17*(1-(M3112/'World Hubbert'!$N$18))*M3112,0)</f>
        <v>0</v>
      </c>
      <c r="O3112">
        <f t="shared" si="300"/>
        <v>0</v>
      </c>
      <c r="P3112">
        <f t="shared" si="301"/>
        <v>2100.9710439404557</v>
      </c>
      <c r="Q3112">
        <f t="shared" si="299"/>
        <v>2100</v>
      </c>
      <c r="R3112" s="25">
        <f t="shared" si="297"/>
        <v>0</v>
      </c>
      <c r="S3112" s="25">
        <f t="shared" si="298"/>
        <v>0</v>
      </c>
      <c r="W3112">
        <f>IF(AND(P3112&gt;='World Hubbert'!$N$9,P3111&lt;'World Hubbert'!$N$9),'Data 1'!M3112,0)</f>
        <v>0</v>
      </c>
      <c r="X3112">
        <f>IF(AND(P3112&gt;='World Hubbert'!$P$9,P3111&lt;'World Hubbert'!$P$9),'Data 1'!M3112,0)</f>
        <v>0</v>
      </c>
    </row>
    <row r="3113" spans="13:24">
      <c r="M3113">
        <f t="shared" si="296"/>
        <v>3110</v>
      </c>
      <c r="N3113">
        <f>MAX('World Hubbert'!$N$17*(1-(M3113/'World Hubbert'!$N$18))*M3113,0)</f>
        <v>0</v>
      </c>
      <c r="O3113">
        <f t="shared" si="300"/>
        <v>0</v>
      </c>
      <c r="P3113">
        <f t="shared" si="301"/>
        <v>2100.9710439404557</v>
      </c>
      <c r="Q3113">
        <f t="shared" si="299"/>
        <v>2100</v>
      </c>
      <c r="R3113" s="25">
        <f t="shared" si="297"/>
        <v>0</v>
      </c>
      <c r="S3113" s="25">
        <f t="shared" si="298"/>
        <v>0</v>
      </c>
      <c r="W3113">
        <f>IF(AND(P3113&gt;='World Hubbert'!$N$9,P3112&lt;'World Hubbert'!$N$9),'Data 1'!M3113,0)</f>
        <v>0</v>
      </c>
      <c r="X3113">
        <f>IF(AND(P3113&gt;='World Hubbert'!$P$9,P3112&lt;'World Hubbert'!$P$9),'Data 1'!M3113,0)</f>
        <v>0</v>
      </c>
    </row>
    <row r="3114" spans="13:24">
      <c r="M3114">
        <f t="shared" si="296"/>
        <v>3111</v>
      </c>
      <c r="N3114">
        <f>MAX('World Hubbert'!$N$17*(1-(M3114/'World Hubbert'!$N$18))*M3114,0)</f>
        <v>0</v>
      </c>
      <c r="O3114">
        <f t="shared" si="300"/>
        <v>0</v>
      </c>
      <c r="P3114">
        <f t="shared" si="301"/>
        <v>2100.9710439404557</v>
      </c>
      <c r="Q3114">
        <f t="shared" si="299"/>
        <v>2100</v>
      </c>
      <c r="R3114" s="25">
        <f t="shared" si="297"/>
        <v>0</v>
      </c>
      <c r="S3114" s="25">
        <f t="shared" si="298"/>
        <v>0</v>
      </c>
      <c r="W3114">
        <f>IF(AND(P3114&gt;='World Hubbert'!$N$9,P3113&lt;'World Hubbert'!$N$9),'Data 1'!M3114,0)</f>
        <v>0</v>
      </c>
      <c r="X3114">
        <f>IF(AND(P3114&gt;='World Hubbert'!$P$9,P3113&lt;'World Hubbert'!$P$9),'Data 1'!M3114,0)</f>
        <v>0</v>
      </c>
    </row>
    <row r="3116" spans="13:24">
      <c r="X3116">
        <f>IF('World Hubbert'!P9&gt;'Data 1'!P3114,'World Hubbert'!N18,0)</f>
        <v>0</v>
      </c>
    </row>
  </sheetData>
  <sheetCalcPr fullCalcOnLoad="1"/>
  <sheetProtection sheet="1" objects="1" scenarios="1"/>
  <phoneticPr fontId="6" type="noConversion"/>
  <hyperlinks>
    <hyperlink ref="A1" location="Contents!A1" display="Back to Contents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World Hubbert</vt:lpstr>
      <vt:lpstr>Data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2013-01-23T14:38:18Z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